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 defaultThemeVersion="124226"/>
  <xr:revisionPtr revIDLastSave="0" documentId="13_ncr:1_{35A60DF1-6354-4158-951D-C203883E1639}" xr6:coauthVersionLast="37" xr6:coauthVersionMax="37" xr10:uidLastSave="{00000000-0000-0000-0000-000000000000}"/>
  <bookViews>
    <workbookView xWindow="0" yWindow="0" windowWidth="28800" windowHeight="11805" tabRatio="805" xr2:uid="{00000000-000D-0000-FFFF-FFFF00000000}"/>
  </bookViews>
  <sheets>
    <sheet name="1-илова" sheetId="20" r:id="rId1"/>
    <sheet name="2-илова" sheetId="21" r:id="rId2"/>
    <sheet name="3-илова" sheetId="22" r:id="rId3"/>
    <sheet name="4-илова" sheetId="19" r:id="rId4"/>
    <sheet name="4-1-илова" sheetId="23" r:id="rId5"/>
    <sheet name="5-илов" sheetId="18" r:id="rId6"/>
    <sheet name="6-илова" sheetId="6" r:id="rId7"/>
    <sheet name="7-илова" sheetId="7" r:id="rId8"/>
    <sheet name="8-илова" sheetId="8" r:id="rId9"/>
    <sheet name="9-илова" sheetId="9" r:id="rId10"/>
    <sheet name="10-илова" sheetId="10" r:id="rId11"/>
    <sheet name="13-илова" sheetId="11" r:id="rId12"/>
    <sheet name="14-илова" sheetId="12" r:id="rId13"/>
  </sheets>
  <definedNames>
    <definedName name="_xlnm._FilterDatabase" localSheetId="4" hidden="1">'4-1-илова'!$A$5:$N$5</definedName>
    <definedName name="_xlnm._FilterDatabase" localSheetId="3" hidden="1">'4-илова'!$A$5:$N$6</definedName>
    <definedName name="_xlnm.Print_Area" localSheetId="4">'4-1-илова'!$A$1:$N$39</definedName>
  </definedNames>
  <calcPr calcId="179021"/>
</workbook>
</file>

<file path=xl/calcChain.xml><?xml version="1.0" encoding="utf-8"?>
<calcChain xmlns="http://schemas.openxmlformats.org/spreadsheetml/2006/main">
  <c r="J47" i="23" l="1"/>
  <c r="E47" i="23" s="1"/>
  <c r="J46" i="23"/>
  <c r="E46" i="23" s="1"/>
  <c r="J45" i="23"/>
  <c r="E45" i="23"/>
  <c r="J44" i="23"/>
  <c r="E44" i="23"/>
  <c r="J43" i="23"/>
  <c r="E43" i="23" s="1"/>
  <c r="J42" i="23"/>
  <c r="E42" i="23" s="1"/>
  <c r="J41" i="23"/>
  <c r="E41" i="23"/>
  <c r="J40" i="23"/>
  <c r="E40" i="23"/>
  <c r="J39" i="23"/>
  <c r="E39" i="23" s="1"/>
  <c r="J38" i="23"/>
  <c r="E38" i="23" s="1"/>
  <c r="J37" i="23"/>
  <c r="E37" i="23"/>
  <c r="J36" i="23"/>
  <c r="E36" i="23"/>
  <c r="J35" i="23"/>
  <c r="E35" i="23" s="1"/>
  <c r="J34" i="23"/>
  <c r="E34" i="23" s="1"/>
  <c r="J33" i="23"/>
  <c r="E33" i="23"/>
  <c r="J32" i="23"/>
  <c r="E32" i="23"/>
  <c r="J31" i="23"/>
  <c r="E31" i="23" s="1"/>
  <c r="J30" i="23"/>
  <c r="E30" i="23" s="1"/>
  <c r="J29" i="23"/>
  <c r="E29" i="23"/>
  <c r="J28" i="23"/>
  <c r="E28" i="23"/>
  <c r="J27" i="23"/>
  <c r="E27" i="23" s="1"/>
  <c r="J26" i="23"/>
  <c r="E26" i="23" s="1"/>
  <c r="J25" i="23"/>
  <c r="E25" i="23"/>
  <c r="J24" i="23"/>
  <c r="E24" i="23"/>
  <c r="J23" i="23"/>
  <c r="E23" i="23" s="1"/>
  <c r="J22" i="23"/>
  <c r="E22" i="23" s="1"/>
  <c r="J21" i="23"/>
  <c r="E21" i="23"/>
  <c r="J20" i="23"/>
  <c r="E20" i="23"/>
  <c r="J19" i="23"/>
  <c r="E19" i="23" s="1"/>
  <c r="J18" i="23"/>
  <c r="E18" i="23" s="1"/>
  <c r="J17" i="23"/>
  <c r="E17" i="23"/>
  <c r="J16" i="23"/>
  <c r="E16" i="23"/>
  <c r="J15" i="23"/>
  <c r="E15" i="23" s="1"/>
  <c r="J14" i="23"/>
  <c r="E14" i="23" s="1"/>
  <c r="J13" i="23"/>
  <c r="E13" i="23"/>
  <c r="J12" i="23"/>
  <c r="E12" i="23"/>
  <c r="J11" i="23"/>
  <c r="E11" i="23" s="1"/>
  <c r="J10" i="23"/>
  <c r="E10" i="23" s="1"/>
  <c r="J9" i="23"/>
  <c r="E9" i="23"/>
  <c r="J8" i="23"/>
  <c r="E8" i="23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J7" i="23"/>
  <c r="E7" i="23" s="1"/>
  <c r="A7" i="23"/>
  <c r="J6" i="23"/>
  <c r="E6" i="23" s="1"/>
  <c r="O58" i="18" l="1"/>
  <c r="N58" i="18"/>
  <c r="N59" i="18" s="1"/>
  <c r="O54" i="18"/>
  <c r="O59" i="18" s="1"/>
  <c r="N54" i="18"/>
  <c r="O43" i="18"/>
  <c r="N43" i="18"/>
  <c r="O19" i="19"/>
  <c r="E22" i="22" l="1"/>
  <c r="D38" i="22"/>
  <c r="E49" i="22" l="1"/>
  <c r="D44" i="22" l="1"/>
  <c r="D12" i="22" l="1"/>
  <c r="E12" i="22"/>
  <c r="D17" i="22"/>
  <c r="E17" i="22"/>
  <c r="E23" i="22" s="1"/>
  <c r="D22" i="22"/>
  <c r="D28" i="22"/>
  <c r="E28" i="22"/>
  <c r="D33" i="22"/>
  <c r="E33" i="22"/>
  <c r="E38" i="22"/>
  <c r="E44" i="22"/>
  <c r="D49" i="22"/>
  <c r="D54" i="22"/>
  <c r="E54" i="22"/>
  <c r="D60" i="22"/>
  <c r="E60" i="22"/>
  <c r="D65" i="22"/>
  <c r="E65" i="22"/>
  <c r="D70" i="22"/>
  <c r="E70" i="22"/>
  <c r="D23" i="22" l="1"/>
  <c r="D39" i="22"/>
  <c r="E39" i="22"/>
  <c r="D71" i="22"/>
  <c r="E71" i="22"/>
  <c r="D55" i="22"/>
  <c r="E55" i="22"/>
</calcChain>
</file>

<file path=xl/sharedStrings.xml><?xml version="1.0" encoding="utf-8"?>
<sst xmlns="http://schemas.openxmlformats.org/spreadsheetml/2006/main" count="1189" uniqueCount="504">
  <si>
    <t>Т/р</t>
  </si>
  <si>
    <t>I</t>
  </si>
  <si>
    <t>II</t>
  </si>
  <si>
    <t>III</t>
  </si>
  <si>
    <t>IV</t>
  </si>
  <si>
    <t>V</t>
  </si>
  <si>
    <t>VI</t>
  </si>
  <si>
    <t>Изоҳ</t>
  </si>
  <si>
    <t>-</t>
  </si>
  <si>
    <t>1-ilova</t>
  </si>
  <si>
    <t>MAʼLUMOT</t>
  </si>
  <si>
    <t>Tartib raqami</t>
  </si>
  <si>
    <t>Oʻzbekiston Respublikasi Davlat aktivlarini boshqarish agentligi</t>
  </si>
  <si>
    <t>jami</t>
  </si>
  <si>
    <t>shundan</t>
  </si>
  <si>
    <t>ish haqi va unga tenglashtiruvchi toʻlovlar miqdori</t>
  </si>
  <si>
    <t>yagona ijtimoiy soliq</t>
  </si>
  <si>
    <t>boshqa joriy xarajatlar</t>
  </si>
  <si>
    <t>obyektlarni loyihalashtirish, qurish, (rekonstruksiya qilish) va taʼmirlash ishlari uchun kapital qoʻyilmalar</t>
  </si>
  <si>
    <t>Oʻz tasarufidagi budjet tashkilotlarining nomlanishi</t>
  </si>
  <si>
    <t>Hisobot davri mobaynida budjetdan ajratilayotgan mablagʻlar summasi</t>
  </si>
  <si>
    <t xml:space="preserve">Buyurtmachi </t>
  </si>
  <si>
    <t>Loyihaning nomlanishi</t>
  </si>
  <si>
    <t>Loyiha quvvati</t>
  </si>
  <si>
    <t>Loyihani amalga oshirish davri</t>
  </si>
  <si>
    <t>Pudratchi toʻgʻrisida maʼlumotlar</t>
  </si>
  <si>
    <t>Loyihani amalga oshirish qiymati (ming soʻm)</t>
  </si>
  <si>
    <t>shundan oʻzlashtirilgan mablagʻlar (ming soʻm)</t>
  </si>
  <si>
    <t>Pudratchi nomi</t>
  </si>
  <si>
    <t>Korxona STIRi</t>
  </si>
  <si>
    <t>Izoh:</t>
  </si>
  <si>
    <t>Hisobot davri</t>
  </si>
  <si>
    <t>Yoʻnalishlari</t>
  </si>
  <si>
    <t>Tovar (ish va xizmat)lar xarid qilish uchun tuzilgan shartnomalar</t>
  </si>
  <si>
    <t xml:space="preserve">Moliyalashtirish manbasi </t>
  </si>
  <si>
    <t>soni</t>
  </si>
  <si>
    <t>summasi</t>
  </si>
  <si>
    <t>1-chorak</t>
  </si>
  <si>
    <t>asosiy vositalar xarid qilish</t>
  </si>
  <si>
    <t>kam baholi va tez eskiruvchi buyumlar xarid qilish</t>
  </si>
  <si>
    <t>qurilish, rekonstruksiya qilish va taʼmirlash</t>
  </si>
  <si>
    <t>saqlash xarajatlari bilan bogʻliq xaridlar</t>
  </si>
  <si>
    <t xml:space="preserve">Rivojlantirish jamgʻarmasi mablagʻlari </t>
  </si>
  <si>
    <t>Xammasi</t>
  </si>
  <si>
    <t>x</t>
  </si>
  <si>
    <t>Davlat budjeti mablagʻlari</t>
  </si>
  <si>
    <t>budjetdan tashqari jamgʻarma mablagʻlari</t>
  </si>
  <si>
    <t>Moliyalashtirish manbasi</t>
  </si>
  <si>
    <t>Xarid jarayonini amalga oshirish turi</t>
  </si>
  <si>
    <t>Jami</t>
  </si>
  <si>
    <t>Tadbir nomi</t>
  </si>
  <si>
    <t xml:space="preserve">Shartnomaning umumiy qiymati 
(ming soʻm)
</t>
  </si>
  <si>
    <t>Izoh</t>
  </si>
  <si>
    <t>Birinchi darajali byudjet mablagʻlari taqsimlovchi nomi</t>
  </si>
  <si>
    <t>Obyekt soni</t>
  </si>
  <si>
    <t>Rejalashtirilgan mablagʻ</t>
  </si>
  <si>
    <t>Moliyalashtirilgan mablagʻ 
(ming soʻm)</t>
  </si>
  <si>
    <t xml:space="preserve">Bajarilgan ishlar va xarajatlarning miqdori
(ming soʻm)
</t>
  </si>
  <si>
    <t>Ajratilgan mablagʻning oʻzlashtirilishi (%)</t>
  </si>
  <si>
    <t>Dasturga kiritish uchun asos</t>
  </si>
  <si>
    <t xml:space="preserve">Yil boshida uchun tasdiqlangan dastur asosida
(ming soʻm)
</t>
  </si>
  <si>
    <t xml:space="preserve">Yil davomida
qoʻshimcha ajratilgan mablagʻlar asosida
(ming soʻm)
</t>
  </si>
  <si>
    <t xml:space="preserve">Oʻzbekiston Respublikasi Davlat aktivlarini boshqarish agentligi </t>
  </si>
  <si>
    <t>Obyekt nomi va manzili</t>
  </si>
  <si>
    <t>Amalga oshirish muddati</t>
  </si>
  <si>
    <t>Oʻlchov birligi</t>
  </si>
  <si>
    <t>Moliyalash-tirilgan mablagʻ</t>
  </si>
  <si>
    <t>Bajarilgan ishlar va xarajatlarning miqdori</t>
  </si>
  <si>
    <t>Ajratilgan mablagʻning oʻzlash-tirilishi (%)</t>
  </si>
  <si>
    <t>Yil boshida uchun tasdiqlangan dastur asosida</t>
  </si>
  <si>
    <t>Yil davomida (ming.soʻm)</t>
  </si>
  <si>
    <t>(ming soʻm)</t>
  </si>
  <si>
    <t>Yangi qurilish</t>
  </si>
  <si>
    <t>Rekonstruksiya</t>
  </si>
  <si>
    <t>Jihozlash</t>
  </si>
  <si>
    <t>Keyingi yillar loyiha qidiruv ishlari uchun</t>
  </si>
  <si>
    <t>Kreditor qarzdorlikni qoplash</t>
  </si>
  <si>
    <t>Mukammal taʼmirlash</t>
  </si>
  <si>
    <t>Oʻzbekiston Respublikasi Davlat aktivlarini boshqarish agentligiga taqdim etilgan soliq imtiyozlari 
MAʼLUMOT</t>
  </si>
  <si>
    <t>Soliq turi</t>
  </si>
  <si>
    <t>Imtiyoz nomi</t>
  </si>
  <si>
    <t>Huquqiy hujjat turi</t>
  </si>
  <si>
    <t>Hujjat raqami va sanasi</t>
  </si>
  <si>
    <t>Imtiyozning amal qilish muddati</t>
  </si>
  <si>
    <t xml:space="preserve">Oʻzbekiston Respublikasi Davlat aktivlarini boshqarish agentligiga alohida soliq imtiyozlari taqdim etilmagan  </t>
  </si>
  <si>
    <t xml:space="preserve">Oʻzbekiston Respublikasi Davlat aktivlarini boshqarish agentligiga taqdim etilgan soliq imtiyozlari </t>
  </si>
  <si>
    <t>ROʻYXATI</t>
  </si>
  <si>
    <t>Hujjat turi</t>
  </si>
  <si>
    <t>Hujjat raqami</t>
  </si>
  <si>
    <t>Hujjat tasdiqlangan sana</t>
  </si>
  <si>
    <t>Hujjat nomi</t>
  </si>
  <si>
    <t>Hujjatning tuzilmaviy birligi</t>
  </si>
  <si>
    <t>Kuchga kirish sanasi</t>
  </si>
  <si>
    <t>Hujjatning amal qilish muddati</t>
  </si>
  <si>
    <t>Imtiyoz turi</t>
  </si>
  <si>
    <t>Imtiyoz berilgan soha nomi</t>
  </si>
  <si>
    <t xml:space="preserve">Bojxona toʻlovi
</t>
  </si>
  <si>
    <t>Aksiz soligʻi</t>
  </si>
  <si>
    <t>QQS</t>
  </si>
  <si>
    <t xml:space="preserve">MAʼLUMOT </t>
  </si>
  <si>
    <t>Nazorat tadbirlari mazmuni</t>
  </si>
  <si>
    <t>Oʻtkazish sanasi</t>
  </si>
  <si>
    <t>Obyektlar nomi</t>
  </si>
  <si>
    <t>14-ilova</t>
  </si>
  <si>
    <t>MAʼLUMOTLAR</t>
  </si>
  <si>
    <t>Kreditlar boʻyicha:</t>
  </si>
  <si>
    <t>T/r</t>
  </si>
  <si>
    <t>Kredit oluvchilar nomi</t>
  </si>
  <si>
    <t>STIR</t>
  </si>
  <si>
    <t>Joylashgan hudud</t>
  </si>
  <si>
    <t xml:space="preserve">Mablagʻ ajratilishidan koʻzlangan maqsad </t>
  </si>
  <si>
    <t>Ajratilgan mablagʻ</t>
  </si>
  <si>
    <t>Ajratilishi tartibi</t>
  </si>
  <si>
    <t>Ajratilgan kredit mablagʻlarining qaytarilishi</t>
  </si>
  <si>
    <t>(viloyat, tuman (shahar)</t>
  </si>
  <si>
    <t>Foiz stavkasi</t>
  </si>
  <si>
    <t>Soʻndirilishi muddati</t>
  </si>
  <si>
    <t>Asosiy qarz</t>
  </si>
  <si>
    <t>Foiz toʻlovlari</t>
  </si>
  <si>
    <t>Jarima va penyalar</t>
  </si>
  <si>
    <t>Izoh: Hisobot davrida Jamgʻarma mablagʻlari hisobidan kreditlar ajratilmagan.</t>
  </si>
  <si>
    <t>Subsidiyalar boʻyicha:</t>
  </si>
  <si>
    <t>Subsidiya oluvchilar nomi</t>
  </si>
  <si>
    <t>Mablagʻ ajratilishi yuzasidan asoslovchi hujjat nomi va sanasi</t>
  </si>
  <si>
    <t>Izoh: Hisobot davrida Jamgʻarma mablagʻlari hisobidan subsidiyalar ajratilmagan.</t>
  </si>
  <si>
    <t>Depozitlar boʻyicha</t>
  </si>
  <si>
    <t>Depozit joylashtirilgan bank nomi</t>
  </si>
  <si>
    <t>Muddati</t>
  </si>
  <si>
    <t>Foizi</t>
  </si>
  <si>
    <t>Joylashtirilgan mablagʻ</t>
  </si>
  <si>
    <t>Shartnoma raqami va sanasi</t>
  </si>
  <si>
    <t>Izoh: Hisobot davrida Jamgʻarma mablagʻlari hisobidan tijorat banklarga depozitlar joylashtirilmagan.</t>
  </si>
  <si>
    <t>ming soʻmda</t>
  </si>
  <si>
    <t>2-chorak</t>
  </si>
  <si>
    <t>3-chorak</t>
  </si>
  <si>
    <t>3-ilova</t>
  </si>
  <si>
    <t>2-ilova</t>
  </si>
  <si>
    <t>6-ilova</t>
  </si>
  <si>
    <t>7-ilova</t>
  </si>
  <si>
    <t>8-ilova</t>
  </si>
  <si>
    <t>9-ilova</t>
  </si>
  <si>
    <t>10-ilova</t>
  </si>
  <si>
    <t>13-ilova</t>
  </si>
  <si>
    <t>4-chorak</t>
  </si>
  <si>
    <t>Lot raqami</t>
  </si>
  <si>
    <t>Elektron doʻkon</t>
  </si>
  <si>
    <t xml:space="preserve">Milliy doʻkon </t>
  </si>
  <si>
    <t>REAL PRINT MCHJ</t>
  </si>
  <si>
    <t>Единый поставщик</t>
  </si>
  <si>
    <t>Прямые договора- (ЗРУ-684, Ст-71, абз.-3, ПП-3953 пункт 25 согласно перечню приложения)</t>
  </si>
  <si>
    <t>4-ilova</t>
  </si>
  <si>
    <t>5-ilova</t>
  </si>
  <si>
    <t xml:space="preserve"> </t>
  </si>
  <si>
    <t>soʻmda</t>
  </si>
  <si>
    <t>Hisobot davri 
(oy)</t>
  </si>
  <si>
    <t>Iqtisodiy tasnif boʻyicha xarajat moddasi</t>
  </si>
  <si>
    <t>Xarid qilinishi lozim boʻlgan tovar (xizmat)lar nomi</t>
  </si>
  <si>
    <t>Mablagʻlar manbai (budjet, budjetdan tashqari, jamgʻarma mablagʻlari</t>
  </si>
  <si>
    <t>Xarid qilinshi rejalashtirilgan tovar (xizmat)lar oʻlchov birligi (imkoniyat darajasida)</t>
  </si>
  <si>
    <t>Xarid qilingan tovar (xizmat)lar miqdori</t>
  </si>
  <si>
    <t>Narxi</t>
  </si>
  <si>
    <t>Summasi</t>
  </si>
  <si>
    <t>Maqsadi (markaziy apparat yoki tassarufidagi muassalar ehtiyoji uchun)</t>
  </si>
  <si>
    <t>Amalga oshirilgan xarid turi (birja, tender savdolari, toʻgʻridan-toʻgʻri va x.k.)</t>
  </si>
  <si>
    <t>Tovar (xizmat)lar yetkazib beruvchi nomi</t>
  </si>
  <si>
    <t>Xarid qilingan tovarlar (xizmatlar)ning joylarga yetkazilishi (%)</t>
  </si>
  <si>
    <t>yanvar</t>
  </si>
  <si>
    <t>konsalting xizmati</t>
  </si>
  <si>
    <t>Budjetdan tashqari Davlat aktivlarini boshqarish, transformatsiya va xususiylashtirish jamgʻarmasi mablagʻlari</t>
  </si>
  <si>
    <t>dona</t>
  </si>
  <si>
    <t>Markaziy apparat</t>
  </si>
  <si>
    <t>"MOSAIC FINANCIAL" MCHJ</t>
  </si>
  <si>
    <t>fevral</t>
  </si>
  <si>
    <t>davlat aktivini baholash xizmati</t>
  </si>
  <si>
    <t>OOO TOTAL ESTIMATE</t>
  </si>
  <si>
    <t>Davlat qimmatli qogʻozlar reestrini yuritish va saqlash xizmati</t>
  </si>
  <si>
    <t xml:space="preserve">"QIMMATLI QOGʻOZLARNING MARKAZIY DEPOZITARIYSI" AJ
</t>
  </si>
  <si>
    <t>Yagona yetkazib beruvchi</t>
  </si>
  <si>
    <t>“Deloyt TSF” TOO</t>
  </si>
  <si>
    <t>REAL EXCELLENT VALUATION MCHJ</t>
  </si>
  <si>
    <t>ORION Capital Advisory</t>
  </si>
  <si>
    <t>mart</t>
  </si>
  <si>
    <t>may</t>
  </si>
  <si>
    <t>iyun</t>
  </si>
  <si>
    <t>ekspertiza xizmati</t>
  </si>
  <si>
    <t>tanlov</t>
  </si>
  <si>
    <t>Buyurtmachi STIR raqami</t>
  </si>
  <si>
    <r>
      <t xml:space="preserve">Xarid predmeti                            </t>
    </r>
    <r>
      <rPr>
        <i/>
        <sz val="11"/>
        <rFont val="Times New Roman"/>
        <family val="1"/>
        <charset val="204"/>
      </rPr>
      <t>(mahsulot, ish, xizmat)</t>
    </r>
  </si>
  <si>
    <t>Kategoriyasi</t>
  </si>
  <si>
    <r>
      <t xml:space="preserve">Miqdori                 </t>
    </r>
    <r>
      <rPr>
        <sz val="11"/>
        <rFont val="Times New Roman"/>
        <family val="1"/>
        <charset val="204"/>
      </rPr>
      <t>(oʻlchov birligi)</t>
    </r>
  </si>
  <si>
    <t>Moliyalashtirish manbalari</t>
  </si>
  <si>
    <t>Yetkazib beruvchi nomi va STIR</t>
  </si>
  <si>
    <t>Yetkazib berish muddati (kun, ish kuni yoki sutka)</t>
  </si>
  <si>
    <t>Xarid boshlangʻich qiymati
(ming soʻmda)</t>
  </si>
  <si>
    <t>Xarid amalga oshirilgan qiymat 
(ming soʻmda)</t>
  </si>
  <si>
    <t>Tender</t>
  </si>
  <si>
    <t>Eng yaxshi taklifni tanlash</t>
  </si>
  <si>
    <t>усл. ед</t>
  </si>
  <si>
    <t>Boshlangʻich narxni pasaytirish uchun oʻtkaziladigan auksion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</si>
  <si>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</si>
  <si>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Изделия металлические готовые, кроме машин и оборудования</t>
  </si>
  <si>
    <t>Бумага и изделия из бумаги</t>
  </si>
  <si>
    <t>пачк.</t>
  </si>
  <si>
    <t>шт</t>
  </si>
  <si>
    <t>Изделия резиновые и пластмассовые</t>
  </si>
  <si>
    <t>Услуги в области образования</t>
  </si>
  <si>
    <t>Бюджет</t>
  </si>
  <si>
    <t>Тонер</t>
  </si>
  <si>
    <t>Оборудование компьютерное, электронное и оптическое</t>
  </si>
  <si>
    <t>компл.</t>
  </si>
  <si>
    <t>MCHJ "Tashkei International" QK</t>
  </si>
  <si>
    <t>пачка</t>
  </si>
  <si>
    <t>Услуги издательские</t>
  </si>
  <si>
    <t>ООО KOLORPAK</t>
  </si>
  <si>
    <t>"O‘ZBEKISTON RESPUBLIKASI MARKAZIY BANKINING "DAVLAT BELGISI"" DUK</t>
  </si>
  <si>
    <t>Maʼlumotlar eʼlon qilinayotgan davr boʻyicha jami:</t>
  </si>
  <si>
    <r>
      <t xml:space="preserve">Predmeti                            </t>
    </r>
    <r>
      <rPr>
        <i/>
        <sz val="11"/>
        <rFont val="Times New Roman"/>
        <family val="1"/>
        <charset val="204"/>
      </rPr>
      <t>(mahsulot, ish, xizmat)</t>
    </r>
  </si>
  <si>
    <t xml:space="preserve">Toʻgʻridan-toʻgʻri xarid amalga oshirish asosi </t>
  </si>
  <si>
    <t>Shartnoma qiymati</t>
  </si>
  <si>
    <t>Услуги в области архитектуры и инженерно-технического проектирования, технических испытаний, исследований и анализа</t>
  </si>
  <si>
    <t>Услуги телекоммуникационные</t>
  </si>
  <si>
    <t>203366731</t>
  </si>
  <si>
    <t>205353003</t>
  </si>
  <si>
    <t>Услуга по продаже авиабилетов</t>
  </si>
  <si>
    <t>Услуги туристических агентств, туроператоров и прочие услуги по бронированию и сопутствующие им услуги</t>
  </si>
  <si>
    <t>306628114</t>
  </si>
  <si>
    <t>Услуги по страхованию, перестрахованию и негосударственному пенсионному обеспечению, кроме обязательного социального обеспечения</t>
  </si>
  <si>
    <t>OZBEKINVEST НАЦИОНАЛЬНАЯ ЭКСП-ИМПОРТ.СТРАХ.КОМПАНИЯ</t>
  </si>
  <si>
    <t>201222058</t>
  </si>
  <si>
    <t>Прямые договора- (ЗРУ-684, Ст-71, абз.-3, ПП-3953 пункт 17 согласно перечню приложения)</t>
  </si>
  <si>
    <t>Услуги почтовой связи и услуги курьерские</t>
  </si>
  <si>
    <t>Услуги профессиональные, научные и технические, прочие</t>
  </si>
  <si>
    <t>1</t>
  </si>
  <si>
    <t>"PORTFOLIO INVESTMENTS" MCHJ</t>
  </si>
  <si>
    <t>Хизмат автомобилларини жорий таъмирлаш</t>
  </si>
  <si>
    <t>"APPLE TOUR" MAS'ULIYATI CHEKLANGAN JAMIYAT</t>
  </si>
  <si>
    <t>301382704</t>
  </si>
  <si>
    <t>Киберхавфсизлик маркази ДУК</t>
  </si>
  <si>
    <t>305907639</t>
  </si>
  <si>
    <t>Моноблок</t>
  </si>
  <si>
    <t>201354154</t>
  </si>
  <si>
    <t>Оборудование электрическое</t>
  </si>
  <si>
    <t>207079302</t>
  </si>
  <si>
    <t>Oʻzbekiston Respublikasi Davlat aktivlarini boshqarish agentligi tomonidan 2024-yil yanvar-sentabr oylarida kam baholi va tez eskiruvchi buyumlar xarid qilish uchun elektron doʻkon orqali amalga oshirilgan davlat xaridlari toʻgʻrisida</t>
  </si>
  <si>
    <t>iyul</t>
  </si>
  <si>
    <t>ООО Тошкент шахар бахолаш ва консалтинг маркази</t>
  </si>
  <si>
    <t>"RSM" MCHJ</t>
  </si>
  <si>
    <t>"Pricewaterhouse Coopers Business Advisory Services" MCHJ</t>
  </si>
  <si>
    <t>KOSMIK MONITORING VA GEOAXBOROT TEXNOLOGIYALARI MARKAZI MCHJ</t>
  </si>
  <si>
    <t>Услуга по решению задач связанных с использованием беспилотных летательных аппаратов, а также средств дистанционного зондирования Земли и космических аппаратов спутниковой связи</t>
  </si>
  <si>
    <t>Oʻzbekiston Respublikasining Davlat moliyaviy nazorat organlari tomonidan 2024-yilning yanvar-sentabr oylarida Oʻzbekiston Respublikasi Davlat aktivlarini boshqarish agentligida nazorat tadbirlari oʻtkazilmagan</t>
  </si>
  <si>
    <t>Oʻzbekiston Respublikasi Davlat aktivlarini boshqarish agentligi tomonidan 2024-yilning yanvar-dekabr oylarida asosiy vositalar xarid qilish uchun oʻtkazilgan tanlov (tender)lar va amalga oshirilgan davlat xaridlari toʻgʻrisida</t>
  </si>
  <si>
    <t>месяц</t>
  </si>
  <si>
    <t>ООО Единый интегратор по созданию и поддержке государственных информационных систем UZINFOCOM</t>
  </si>
  <si>
    <t>204118319</t>
  </si>
  <si>
    <t>12</t>
  </si>
  <si>
    <t>Машины и оборудование, не включенные в другие группировки</t>
  </si>
  <si>
    <t>KANS SHOP MCHJ</t>
  </si>
  <si>
    <t>306089114</t>
  </si>
  <si>
    <t>Жесткий диск</t>
  </si>
  <si>
    <t>Изделия готовые прочие</t>
  </si>
  <si>
    <t>POWER MAX GROUP MCHJ</t>
  </si>
  <si>
    <t>303055063</t>
  </si>
  <si>
    <t>АФ PRAE LEGAL</t>
  </si>
  <si>
    <t>OOO KPMG Valuation and Consulting</t>
  </si>
  <si>
    <t>Ming so'mda</t>
  </si>
  <si>
    <t>Oʻzbekiston Respublikasi Davlat aktivlarini boshqarish agentligi tomonidan 2025-yil yanvar-iyun oylarida oʻtkazilgan tanlov (tender)lar va amalga oshirilgan davlat xaridlari toʻgʻrisida</t>
  </si>
  <si>
    <t>Oʻzbekiston Respublikasi Davlat aktivlarini boshqarish agentligi va tasarufidagi budjet tashkilotlari kesimida 2025-yilning yanvar-iyun oylarida respublika budjetidan ajratilgan mablagʻlarning chegaralangan miqdorining  taqsimoti toʻgʻrisida</t>
  </si>
  <si>
    <t>Архив ҳужжатлари экспертизаси, ҳужжатларга илмий-техник ишлов бериш</t>
  </si>
  <si>
    <t>Услуги библиотек, архивов, музеев и прочие услуги в области культуры</t>
  </si>
  <si>
    <t>251100864142033</t>
  </si>
  <si>
    <t>Бюджетдан ташқари маблағлар</t>
  </si>
  <si>
    <t>Ўзбекистон Республикаси Марказий давлат архиви</t>
  </si>
  <si>
    <t>200794653</t>
  </si>
  <si>
    <t>I-57</t>
  </si>
  <si>
    <t>18.06.2025</t>
  </si>
  <si>
    <t>Консалтинговая услуга</t>
  </si>
  <si>
    <t>Услуги головных офисов; услуги консультативные в области управления предприятием</t>
  </si>
  <si>
    <t>251101174141217</t>
  </si>
  <si>
    <t>ООО "Бойцун Гавернанс Аркiтектс"</t>
  </si>
  <si>
    <t>Прямые договора (ЗРУ-684 Ст-71 пункт 2) Постановления (Карор) Кабинета Министров</t>
  </si>
  <si>
    <t>Мобил иловани ахборот хавфсизлиги талабларига мувофиқлиги юзасидан экспертизадан ўтказиш</t>
  </si>
  <si>
    <t>251100864114870</t>
  </si>
  <si>
    <t>446-М</t>
  </si>
  <si>
    <t>04.06.2025</t>
  </si>
  <si>
    <t>Ахборот тизимини уни яратиш бўйича техник топшириқ талабларига мувофиқлиги юзасидан экспертизадан ўтказиш</t>
  </si>
  <si>
    <t>251100864114864</t>
  </si>
  <si>
    <t>445-Т</t>
  </si>
  <si>
    <t>Услуга по сертификации менеджмента качества (25.12.2024 й.даги 223/24-сонли шартномага 2-сонли қўшимча келишув)</t>
  </si>
  <si>
    <t>251100664104611</t>
  </si>
  <si>
    <t>"MANAGEMENT CERTIFICATION" MAS'ULIYATI CHEKLANGAN JAMIYAT</t>
  </si>
  <si>
    <t>302791012</t>
  </si>
  <si>
    <t xml:space="preserve">Доп-соглашение этого года к договору, заключенному за предыдущий год
</t>
  </si>
  <si>
    <t>223/24 га 2-QK</t>
  </si>
  <si>
    <t>29.05.2025</t>
  </si>
  <si>
    <t>Услуга по технической поддержке информационных технологий</t>
  </si>
  <si>
    <t>251100864069336</t>
  </si>
  <si>
    <t>22-govuz-2025/Qo‘shimcha kelishuv №1</t>
  </si>
  <si>
    <t>13.05.2025</t>
  </si>
  <si>
    <t>Услуга по подключению к интернету</t>
  </si>
  <si>
    <t>"O‘ZBEKTELEKOM" AK Markaziy filiali</t>
  </si>
  <si>
    <t xml:space="preserve">Прямые договора (ЗРУ-684, Ст-71, пункт-21, част-1,)
</t>
  </si>
  <si>
    <t>Qo‘shimcha kelishuv №1</t>
  </si>
  <si>
    <t>08.05.2025</t>
  </si>
  <si>
    <t>Транспорт воситалари эгаларининг фуқаролик жавобгарлигини мажбурий суғурталаш (10 та автотранспорт воситаси)</t>
  </si>
  <si>
    <t>251100374029675</t>
  </si>
  <si>
    <t>03-00/0081122359</t>
  </si>
  <si>
    <t>23.04.2025</t>
  </si>
  <si>
    <t>251100924020926</t>
  </si>
  <si>
    <t xml:space="preserve">Прямые договора (ЗРУ-684, Ст-71, пункт-7, част-1,)
</t>
  </si>
  <si>
    <t>21.04.2025</t>
  </si>
  <si>
    <t>251100924020781</t>
  </si>
  <si>
    <t>"UZBEKISTAN AIRWAYS" AJ "Uzbekistan Airways Sales" filiali</t>
  </si>
  <si>
    <t>371</t>
  </si>
  <si>
    <t>Услуги по оптовой и розничной торговле и услуги по ремонту автотранспортных средств и мотоциклов</t>
  </si>
  <si>
    <t>251100454013626</t>
  </si>
  <si>
    <t>"IDEAL AUTO ENGINERING" MAS`ULIYATI CHEKLANGAN JAMIYAT</t>
  </si>
  <si>
    <t>303965822</t>
  </si>
  <si>
    <t>17.04.2025</t>
  </si>
  <si>
    <t>Услуга по предоставлению коротких телефонных номеров</t>
  </si>
  <si>
    <t>"KONTAKT MARKAZI" MAS'ULIYATI CHEKLANGAN JAMIYAT</t>
  </si>
  <si>
    <t>311778014</t>
  </si>
  <si>
    <t>04.04.2025</t>
  </si>
  <si>
    <t>Hisobot yilining oʻtgan davri boʻyicha jami:</t>
  </si>
  <si>
    <t>Бумага Double A (формат А3)</t>
  </si>
  <si>
    <t>251110083707024</t>
  </si>
  <si>
    <t>"ANVARBEK BIZNES PROGRESS" mas`uliyati cheklangan jamiyati</t>
  </si>
  <si>
    <t>303107456</t>
  </si>
  <si>
    <t>3133155</t>
  </si>
  <si>
    <t xml:space="preserve">Бумага Svetocopy (формат А3) </t>
  </si>
  <si>
    <t>251110083707092</t>
  </si>
  <si>
    <t>NEW PRICE OK</t>
  </si>
  <si>
    <t>309528015</t>
  </si>
  <si>
    <t>3133209</t>
  </si>
  <si>
    <t>Скрепки металлические</t>
  </si>
  <si>
    <t>251110083707198</t>
  </si>
  <si>
    <t>3133293</t>
  </si>
  <si>
    <t xml:space="preserve"> Ручка канцелярская (Uniball DELUX 155, 0.5mm/blue)</t>
  </si>
  <si>
    <t>251110083744602</t>
  </si>
  <si>
    <t>ЧП SERGELI OBOD DIYOR</t>
  </si>
  <si>
    <t>305000408</t>
  </si>
  <si>
    <t>3165660</t>
  </si>
  <si>
    <t>Услуга организации учебных курсов в области IT</t>
  </si>
  <si>
    <t>251110083777932</t>
  </si>
  <si>
    <t>"IT LOYIHALAR" MAS`ULIYATI CHEKLANGAN JAMIYAT</t>
  </si>
  <si>
    <t>309492047</t>
  </si>
  <si>
    <t>3193954</t>
  </si>
  <si>
    <t>Файл-вкладыш с перфорацией</t>
  </si>
  <si>
    <t>пач</t>
  </si>
  <si>
    <t>251110083810077</t>
  </si>
  <si>
    <t>3221777</t>
  </si>
  <si>
    <t>Телевизор</t>
  </si>
  <si>
    <t>251110083800770</t>
  </si>
  <si>
    <t>MAX COMPUTERS MCHJ</t>
  </si>
  <si>
    <t>301688417</t>
  </si>
  <si>
    <t>3214325</t>
  </si>
  <si>
    <t>Ручка канцелярская (Schneider One Hybrid 0.5mm)</t>
  </si>
  <si>
    <t>251110083804771</t>
  </si>
  <si>
    <t>3217707</t>
  </si>
  <si>
    <t>Услуга по организации краткосрочных курсов профессионального обучения</t>
  </si>
  <si>
    <t>251110083830017</t>
  </si>
  <si>
    <t>O‘ZBEKISTON RESPUBLIKASI ADLIYA VAZIRLIGI HUZURIDAGI YURIDIK KADRLARNI QAYTA TAYYORLASH VA MALAKASI</t>
  </si>
  <si>
    <t>312029937</t>
  </si>
  <si>
    <t>3247861</t>
  </si>
  <si>
    <t>Услуга курьерской почтовой связи</t>
  </si>
  <si>
    <t>251110083863614</t>
  </si>
  <si>
    <t>ООО GLOBAL LOGISTICS SYSTEMS</t>
  </si>
  <si>
    <t>304159684</t>
  </si>
  <si>
    <t>3280983</t>
  </si>
  <si>
    <t>251110083830880</t>
  </si>
  <si>
    <t>ЧП GLOBAL KLASTER</t>
  </si>
  <si>
    <t>306171400</t>
  </si>
  <si>
    <t>3239954</t>
  </si>
  <si>
    <t>Ультразвуковой увлажнитель</t>
  </si>
  <si>
    <t>251110083815881</t>
  </si>
  <si>
    <t>ИП "Муллажонов"</t>
  </si>
  <si>
    <t>31004986610071</t>
  </si>
  <si>
    <t>3226882</t>
  </si>
  <si>
    <t>Услуга по организации учебного семинара</t>
  </si>
  <si>
    <t>251110083816738</t>
  </si>
  <si>
    <t>Академия Генеральной прокуратуры</t>
  </si>
  <si>
    <t>200838518</t>
  </si>
  <si>
    <t>3227840</t>
  </si>
  <si>
    <t>251110083878815</t>
  </si>
  <si>
    <t>3301669</t>
  </si>
  <si>
    <t>Сетевой фильтр</t>
  </si>
  <si>
    <t>251110083890433</t>
  </si>
  <si>
    <t>HONETY UBX MCHJ</t>
  </si>
  <si>
    <t>311573262</t>
  </si>
  <si>
    <t>3318320</t>
  </si>
  <si>
    <t>Аккумулятор свинцовый для запуска поршневых двигателей</t>
  </si>
  <si>
    <t>251110083964986</t>
  </si>
  <si>
    <t>ЧП «BRAVO-AUTO TIRE»</t>
  </si>
  <si>
    <t>302814954</t>
  </si>
  <si>
    <t>3386045</t>
  </si>
  <si>
    <t>Твердотельный накопитель</t>
  </si>
  <si>
    <t>251110083937184</t>
  </si>
  <si>
    <t>EVOTRADING MCHJ</t>
  </si>
  <si>
    <t>310685725</t>
  </si>
  <si>
    <t>3364141</t>
  </si>
  <si>
    <t>Камера для видеоконференции</t>
  </si>
  <si>
    <t>251110083948489</t>
  </si>
  <si>
    <t>OOO HI SOFT COMPUTERS</t>
  </si>
  <si>
    <t>302001922</t>
  </si>
  <si>
    <t>3373378</t>
  </si>
  <si>
    <t>251110083964351</t>
  </si>
  <si>
    <t>SUNWAY COMPANY MCHJ</t>
  </si>
  <si>
    <t>306042624</t>
  </si>
  <si>
    <t>3385465</t>
  </si>
  <si>
    <t>251110083915980</t>
  </si>
  <si>
    <t>3345347</t>
  </si>
  <si>
    <t>251110083925778</t>
  </si>
  <si>
    <t>3353592</t>
  </si>
  <si>
    <t>251110083966889</t>
  </si>
  <si>
    <t>3387632</t>
  </si>
  <si>
    <t>251110083966820</t>
  </si>
  <si>
    <t>3387580</t>
  </si>
  <si>
    <t>Услуга по техническому обслуживанию и ремонту прочих автотранспортных средств</t>
  </si>
  <si>
    <t>251110083920306</t>
  </si>
  <si>
    <t>MCHJ AVTODOM CAR MOTORS</t>
  </si>
  <si>
    <t>308905440</t>
  </si>
  <si>
    <t>3347733</t>
  </si>
  <si>
    <t>251110083961194</t>
  </si>
  <si>
    <t>ООО «NAGTECH»</t>
  </si>
  <si>
    <t>309565073</t>
  </si>
  <si>
    <t>3387627</t>
  </si>
  <si>
    <t>251110083961230</t>
  </si>
  <si>
    <t>3383996</t>
  </si>
  <si>
    <t>251110083973209</t>
  </si>
  <si>
    <t>3393315</t>
  </si>
  <si>
    <t>Интерактивная панель</t>
  </si>
  <si>
    <t>251110083967080</t>
  </si>
  <si>
    <t>YTT TASHKULOV OLIMJON TURSUNOVICH</t>
  </si>
  <si>
    <t>3388310</t>
  </si>
  <si>
    <t>Elektron doʻkon bo‘yicha jami:</t>
  </si>
  <si>
    <t>Фирменный бланк</t>
  </si>
  <si>
    <t>251111143742757</t>
  </si>
  <si>
    <t>3164008</t>
  </si>
  <si>
    <t>Услуга по оценке транспортных средств</t>
  </si>
  <si>
    <t>251111143742832</t>
  </si>
  <si>
    <t>MIDLAND CONSULTING MCHJ</t>
  </si>
  <si>
    <t>301020615</t>
  </si>
  <si>
    <t>3164774</t>
  </si>
  <si>
    <t>Печатная продукция (Альбом)</t>
  </si>
  <si>
    <t>251111143764529</t>
  </si>
  <si>
    <t>3182126</t>
  </si>
  <si>
    <t>251111143862518</t>
  </si>
  <si>
    <t>3279895</t>
  </si>
  <si>
    <t>Картон для переплета</t>
  </si>
  <si>
    <t>упак.</t>
  </si>
  <si>
    <t>251111143912543</t>
  </si>
  <si>
    <t>306612737</t>
  </si>
  <si>
    <t>3340718</t>
  </si>
  <si>
    <t>251111143878813</t>
  </si>
  <si>
    <t>3301591</t>
  </si>
  <si>
    <t>Печатная продукция</t>
  </si>
  <si>
    <t>251111143908782</t>
  </si>
  <si>
    <t>3337471</t>
  </si>
  <si>
    <t>Блокнот</t>
  </si>
  <si>
    <t>251111143950699</t>
  </si>
  <si>
    <t>3374059</t>
  </si>
  <si>
    <t>Услуга по туризму</t>
  </si>
  <si>
    <t>251111143966948</t>
  </si>
  <si>
    <t>MAF TOUR MCHJ</t>
  </si>
  <si>
    <t>312106983</t>
  </si>
  <si>
    <t>3387688</t>
  </si>
  <si>
    <t>Milliy doʻkon bo‘yicha jami:</t>
  </si>
  <si>
    <t>Elektron kooperatsion portal</t>
  </si>
  <si>
    <t>Мини печь</t>
  </si>
  <si>
    <t>SL1253518 - 25311008091910</t>
  </si>
  <si>
    <t>LIVE SMART MCHJ</t>
  </si>
  <si>
    <t>B1108287</t>
  </si>
  <si>
    <t>Автошина</t>
  </si>
  <si>
    <r>
      <t> </t>
    </r>
    <r>
      <rPr>
        <sz val="11"/>
        <color rgb="FF000000"/>
        <rFont val="Times New Roman"/>
        <family val="1"/>
        <charset val="204"/>
      </rPr>
      <t>Изделия резиновые и пластмассовые</t>
    </r>
  </si>
  <si>
    <t>SL1280187 - 25311008120586</t>
  </si>
  <si>
    <t>RUBBERTECH MCHJ</t>
  </si>
  <si>
    <t>B1122221</t>
  </si>
  <si>
    <t>Elektron kooperatsion portal bo‘yicha jami:</t>
  </si>
  <si>
    <t>2025-yil 1-iyul holatiga</t>
  </si>
  <si>
    <t>2025-yil yanvar-iyun oylarida Oʻzbekiston Respublikasi Davlat aktivlarini boshqarish agentligi huzuridagi budjetdan tashqari 
Davlat aktivlarini boshqarish, transformatsiya va xususiylashtirish jamgʻarmasi mablagʻlari hisobidan ajratilgan subsidiyalar, kreditlar hamda tijorat banklariga joylashtirilgan depozitlar toʻgʻrisidagi</t>
  </si>
  <si>
    <t>Oʻzbekiston Respublikasining Davlat moliyaviy nazorat organlari tomonidan 2025-yil yanvar-iyun oylarida Oʻzbekiston Respublikasi Davlat aktivlarini boshqarish agentligida oʻtkazilgan nazorat tadbirlari yuzasidan</t>
  </si>
  <si>
    <t xml:space="preserve">Oʻzbekiston Respublikasi Davlat aktivlarini boshqarish agentligida 2025-yil yanvar-iyun oylarida Oʻzbekiston Respublikasining Davlat budjetidan moliyalashtiriladigan ijtimoiy va ishlab chiqarish infratuzilmasini rivojlantirish dasturlarining ijro etilishi toʻgʻrisida </t>
  </si>
  <si>
    <t xml:space="preserve">Oʻzbekiston Respublikasi Davlat aktivlarini boshqarish agentligi tomonidan 2025-yil yanvar-iyun oylarida Oʻzbekiston Respublikasining Davlat budjetidan moliyalashtiriladigan ijtimoiy va ishlab chiqarish infratuzilmasini rivojlantirish dasturlarining ijro etilishi toʻgʻrisidagi </t>
  </si>
  <si>
    <t xml:space="preserve">Oʻzbekiston Respublikasi Davlat aktivlarini boshqarish agentligi tomonidan 2025-yil yanvar-iyun oylarida Oʻzbekiston Respublikasining Davlat byudjetidan moliyalashtiriladigan ijtimoiy va ishlab chiqarish infratuzilmasini rivojlantirish dasturlarida qatnashmagan </t>
  </si>
  <si>
    <t>Oʻzbekiston Respublikasi Davlat aktivlarini boshqarish agentligi tomonidan 2025-yil yanvar-iyun oylarida qurilish, rekonstruksiya qilish va taʼmirlash ishlari boʻyicha oʻtkazilgan tanlov (tender)lar toʻgʻrisida 
MAʼLUMOT</t>
  </si>
  <si>
    <t>Oʻzbekiston Respublikasi Davlat aktivlarini boshqarish agentligi tomonidan 2025-yil yanvar-iyun oylarida qurilish, rekonstruksiya qilish va taʼmirlash ishlari boʻyicha tanlov (tender)lar oʻtkazilmagan</t>
  </si>
  <si>
    <t>Oʻzbekiston Respublikasi Davlat aktivlarini boshqarish agentligi va tasarufidagi budjet tashkilotlarida 2025-yil yanvar-iyun oylarida respublika budjetidan kapital qoʻyilmalar hisobidan amalga oshirilayotgan loyihalarning ijrosi toʻgʻrisida</t>
  </si>
  <si>
    <t>Davlat aktivlarini boshqarish agentligi va tasarufidagi budjet tashkilotlarida 2025-yil yanvar-iyun oylarida respublika budjetidan kapital qoʻyilmalar hisobidan loyihalar amalga oshirilmagan</t>
  </si>
  <si>
    <t>Davlat aktivlarini boshqarish agentligining budjetdan tashqari Davlat aktivlarini boshqarish, transformatsiya va xususiylashtirish jamgʻarmasi mablagʻlari hisobiga 
2025-yil yanvar-iyun oylarida amalga oshirilgan davlat xaridlari toʻgʻrisida 
MAʼLUMOT</t>
  </si>
  <si>
    <t>yagona etkazib beruvchi
(o‘tgan yilgi shartnoma muddatini uzaytirish uchu qo‘shimcha kelishuv)</t>
  </si>
  <si>
    <t>e-tender
(o‘tgan yilgi shartnoma muddatini uzaytirish uchu qo‘shimcha kelishuv)</t>
  </si>
  <si>
    <t>tanlov
(o‘tgan yilgi shartnoma muddatini uzaytirish uchu qo‘shimcha kelishuv)</t>
  </si>
  <si>
    <t>“Deloitte” MCHJ</t>
  </si>
  <si>
    <t>e-tender</t>
  </si>
  <si>
    <t>XOLIS-EXPERT  MCH</t>
  </si>
  <si>
    <t>SIRDARYO MUSTAQIL BAHOLASH VA EKSPERTIZA MCHJ</t>
  </si>
  <si>
    <t>baholash xizmati</t>
  </si>
  <si>
    <t>ООО Pricewaterhouse Coopers Business Advisory Services</t>
  </si>
  <si>
    <t xml:space="preserve">ООО 4BR4U CAPITAL
</t>
  </si>
  <si>
    <t xml:space="preserve">ООО Бахолаш ва консалтинг маркази
</t>
  </si>
  <si>
    <t>ERNST &amp; YOUNG VALUATION MAS`ULIYATI CHEKLANGAN JAMIYAT</t>
  </si>
  <si>
    <t>OOO  Barqaror Baholash</t>
  </si>
  <si>
    <t>ООО Бахолаш ва консалтинг маркази</t>
  </si>
  <si>
    <t>ООО PORTFOLIO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</si>
</sst>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#,##0.0"/>
    <numFmt numFmtId="165" formatCode="0.0_ ;[Red]\-0.0\ "/>
    <numFmt numFmtId="166" formatCode="_-* #,##0.00_р_._-;\-* #,##0.00_р_._-;_-* &quot;-&quot;??_р_.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"/>
      <family val="2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0" fontId="9" fillId="0" borderId="0"/>
    <xf numFmtId="0" fontId="10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/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3" fontId="2" fillId="0" borderId="0" xfId="6" applyFont="1"/>
    <xf numFmtId="3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0" fontId="2" fillId="0" borderId="0" xfId="0" applyFont="1" applyFill="1"/>
    <xf numFmtId="165" fontId="2" fillId="0" borderId="0" xfId="0" applyNumberFormat="1" applyFont="1" applyFill="1"/>
    <xf numFmtId="0" fontId="16" fillId="0" borderId="13" xfId="0" applyNumberFormat="1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165" fontId="14" fillId="0" borderId="14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3" fontId="13" fillId="0" borderId="1" xfId="6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166" fontId="17" fillId="0" borderId="1" xfId="6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43" fontId="15" fillId="0" borderId="1" xfId="6" applyFont="1" applyFill="1" applyBorder="1" applyAlignment="1" applyProtection="1">
      <alignment horizontal="center" vertical="center"/>
    </xf>
    <xf numFmtId="43" fontId="13" fillId="0" borderId="1" xfId="6" applyNumberFormat="1" applyFont="1" applyFill="1" applyBorder="1" applyAlignment="1">
      <alignment horizontal="center" vertical="center" wrapText="1"/>
    </xf>
    <xf numFmtId="0" fontId="19" fillId="3" borderId="1" xfId="7" applyFont="1" applyFill="1" applyBorder="1" applyAlignment="1">
      <alignment horizontal="center" vertical="center" wrapText="1"/>
    </xf>
    <xf numFmtId="0" fontId="19" fillId="3" borderId="2" xfId="7" applyFont="1" applyFill="1" applyBorder="1" applyAlignment="1">
      <alignment horizontal="center" vertical="center" wrapText="1"/>
    </xf>
    <xf numFmtId="0" fontId="19" fillId="3" borderId="3" xfId="7" applyFont="1" applyFill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23" fillId="0" borderId="3" xfId="2" applyFont="1" applyBorder="1" applyAlignment="1">
      <alignment horizontal="center" vertical="center" wrapText="1"/>
    </xf>
    <xf numFmtId="0" fontId="21" fillId="0" borderId="0" xfId="7" applyFont="1"/>
    <xf numFmtId="0" fontId="19" fillId="3" borderId="1" xfId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vertical="center" wrapText="1"/>
    </xf>
    <xf numFmtId="43" fontId="21" fillId="0" borderId="1" xfId="9" applyFont="1" applyBorder="1" applyAlignment="1">
      <alignment horizontal="center" vertical="center"/>
    </xf>
    <xf numFmtId="0" fontId="21" fillId="0" borderId="0" xfId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" fontId="21" fillId="4" borderId="17" xfId="0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3" fontId="2" fillId="0" borderId="0" xfId="0" applyNumberFormat="1" applyFont="1"/>
    <xf numFmtId="1" fontId="21" fillId="0" borderId="17" xfId="0" applyNumberFormat="1" applyFont="1" applyFill="1" applyBorder="1" applyAlignment="1">
      <alignment horizontal="center" vertical="center" wrapText="1"/>
    </xf>
    <xf numFmtId="0" fontId="21" fillId="0" borderId="0" xfId="0" applyFont="1"/>
    <xf numFmtId="2" fontId="21" fillId="0" borderId="17" xfId="0" applyNumberFormat="1" applyFont="1" applyFill="1" applyBorder="1" applyAlignment="1">
      <alignment horizontal="center" vertical="center" wrapText="1"/>
    </xf>
    <xf numFmtId="3" fontId="23" fillId="0" borderId="18" xfId="0" applyNumberFormat="1" applyFont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43" fontId="22" fillId="0" borderId="1" xfId="0" applyNumberFormat="1" applyFont="1" applyBorder="1"/>
    <xf numFmtId="43" fontId="22" fillId="0" borderId="1" xfId="9" applyFont="1" applyBorder="1"/>
    <xf numFmtId="1" fontId="21" fillId="0" borderId="1" xfId="0" applyNumberFormat="1" applyFont="1" applyFill="1" applyBorder="1" applyAlignment="1">
      <alignment horizontal="center" vertical="center" wrapText="1"/>
    </xf>
    <xf numFmtId="14" fontId="21" fillId="0" borderId="17" xfId="0" applyNumberFormat="1" applyFont="1" applyFill="1" applyBorder="1" applyAlignment="1">
      <alignment horizontal="center" vertical="center" wrapText="1"/>
    </xf>
    <xf numFmtId="1" fontId="21" fillId="0" borderId="24" xfId="0" applyNumberFormat="1" applyFont="1" applyFill="1" applyBorder="1" applyAlignment="1">
      <alignment horizontal="center" vertical="center" wrapText="1"/>
    </xf>
    <xf numFmtId="43" fontId="21" fillId="0" borderId="1" xfId="9" applyFont="1" applyFill="1" applyBorder="1" applyAlignment="1">
      <alignment horizontal="center" vertical="center" wrapText="1"/>
    </xf>
    <xf numFmtId="1" fontId="21" fillId="0" borderId="23" xfId="0" applyNumberFormat="1" applyFont="1" applyFill="1" applyBorder="1" applyAlignment="1">
      <alignment horizontal="center" vertical="center" wrapText="1"/>
    </xf>
    <xf numFmtId="2" fontId="21" fillId="0" borderId="23" xfId="0" applyNumberFormat="1" applyFont="1" applyFill="1" applyBorder="1" applyAlignment="1">
      <alignment horizontal="center" vertical="center" wrapText="1"/>
    </xf>
    <xf numFmtId="14" fontId="21" fillId="0" borderId="23" xfId="0" applyNumberFormat="1" applyFont="1" applyFill="1" applyBorder="1" applyAlignment="1">
      <alignment horizontal="center" vertical="center" wrapText="1"/>
    </xf>
    <xf numFmtId="1" fontId="21" fillId="0" borderId="25" xfId="0" applyNumberFormat="1" applyFont="1" applyFill="1" applyBorder="1" applyAlignment="1">
      <alignment horizontal="center" vertical="center" wrapText="1"/>
    </xf>
    <xf numFmtId="43" fontId="22" fillId="0" borderId="1" xfId="9" applyFont="1" applyFill="1" applyBorder="1" applyAlignment="1">
      <alignment horizontal="center" vertical="center" wrapText="1"/>
    </xf>
    <xf numFmtId="1" fontId="21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14" fontId="21" fillId="0" borderId="25" xfId="0" applyNumberFormat="1" applyFont="1" applyFill="1" applyBorder="1" applyAlignment="1">
      <alignment horizontal="center" vertical="center" wrapText="1"/>
    </xf>
    <xf numFmtId="43" fontId="21" fillId="0" borderId="2" xfId="9" applyFont="1" applyFill="1" applyBorder="1" applyAlignment="1">
      <alignment horizontal="center" vertical="center" wrapText="1"/>
    </xf>
    <xf numFmtId="43" fontId="22" fillId="0" borderId="1" xfId="0" applyNumberFormat="1" applyFont="1" applyBorder="1" applyAlignment="1">
      <alignment horizontal="center" vertical="center"/>
    </xf>
    <xf numFmtId="43" fontId="19" fillId="0" borderId="26" xfId="9" applyFont="1" applyFill="1" applyBorder="1" applyAlignment="1">
      <alignment horizontal="center" vertical="center" wrapText="1"/>
    </xf>
    <xf numFmtId="43" fontId="19" fillId="0" borderId="0" xfId="9" applyFont="1"/>
    <xf numFmtId="43" fontId="22" fillId="4" borderId="1" xfId="9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wrapText="1"/>
    </xf>
    <xf numFmtId="3" fontId="15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/>
    </xf>
    <xf numFmtId="0" fontId="19" fillId="3" borderId="5" xfId="1" applyFont="1" applyFill="1" applyBorder="1" applyAlignment="1">
      <alignment horizontal="center" vertical="center" wrapText="1"/>
    </xf>
    <xf numFmtId="0" fontId="19" fillId="3" borderId="16" xfId="1" applyFont="1" applyFill="1" applyBorder="1" applyAlignment="1">
      <alignment horizontal="center" vertical="center" wrapText="1"/>
    </xf>
    <xf numFmtId="0" fontId="19" fillId="3" borderId="6" xfId="1" applyFont="1" applyFill="1" applyBorder="1" applyAlignment="1">
      <alignment horizontal="center" vertical="center" wrapText="1"/>
    </xf>
    <xf numFmtId="0" fontId="19" fillId="3" borderId="21" xfId="1" applyFont="1" applyFill="1" applyBorder="1" applyAlignment="1">
      <alignment horizontal="center" vertical="center" wrapText="1"/>
    </xf>
    <xf numFmtId="0" fontId="19" fillId="3" borderId="22" xfId="1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3" fontId="21" fillId="0" borderId="18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3" fontId="21" fillId="0" borderId="19" xfId="0" applyNumberFormat="1" applyFont="1" applyBorder="1" applyAlignment="1">
      <alignment horizontal="center" vertical="center"/>
    </xf>
    <xf numFmtId="3" fontId="21" fillId="0" borderId="20" xfId="0" applyNumberFormat="1" applyFont="1" applyBorder="1" applyAlignment="1">
      <alignment horizontal="center" vertical="center"/>
    </xf>
    <xf numFmtId="0" fontId="19" fillId="0" borderId="0" xfId="7" applyFont="1" applyAlignment="1">
      <alignment horizontal="center"/>
    </xf>
    <xf numFmtId="0" fontId="19" fillId="3" borderId="5" xfId="7" applyFont="1" applyFill="1" applyBorder="1" applyAlignment="1">
      <alignment horizontal="center" vertical="center" wrapText="1"/>
    </xf>
    <xf numFmtId="0" fontId="19" fillId="3" borderId="6" xfId="7" applyFont="1" applyFill="1" applyBorder="1" applyAlignment="1">
      <alignment horizontal="center" vertical="center" wrapText="1"/>
    </xf>
    <xf numFmtId="0" fontId="19" fillId="3" borderId="2" xfId="7" applyFont="1" applyFill="1" applyBorder="1" applyAlignment="1">
      <alignment horizontal="center" vertical="center" wrapText="1"/>
    </xf>
    <xf numFmtId="0" fontId="19" fillId="3" borderId="3" xfId="7" applyFont="1" applyFill="1" applyBorder="1" applyAlignment="1">
      <alignment horizontal="center" vertical="center" wrapText="1"/>
    </xf>
    <xf numFmtId="0" fontId="19" fillId="3" borderId="7" xfId="7" applyFont="1" applyFill="1" applyBorder="1" applyAlignment="1">
      <alignment horizontal="center" vertical="center" wrapText="1"/>
    </xf>
    <xf numFmtId="0" fontId="19" fillId="3" borderId="9" xfId="7" applyFont="1" applyFill="1" applyBorder="1" applyAlignment="1">
      <alignment horizontal="center" vertical="center" wrapText="1"/>
    </xf>
    <xf numFmtId="0" fontId="19" fillId="3" borderId="10" xfId="7" applyFont="1" applyFill="1" applyBorder="1" applyAlignment="1">
      <alignment horizontal="center" vertical="center" wrapText="1"/>
    </xf>
    <xf numFmtId="0" fontId="19" fillId="3" borderId="12" xfId="7" applyFont="1" applyFill="1" applyBorder="1" applyAlignment="1">
      <alignment horizontal="center" vertical="center" wrapText="1"/>
    </xf>
    <xf numFmtId="0" fontId="19" fillId="3" borderId="1" xfId="7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Border="1"/>
    <xf numFmtId="0" fontId="2" fillId="2" borderId="0" xfId="0" applyFont="1" applyFill="1"/>
  </cellXfs>
  <cellStyles count="10">
    <cellStyle name="Normal" xfId="2" xr:uid="{559CBF53-07C1-418B-8438-CFA2E3DD2D16}"/>
    <cellStyle name="Обычный" xfId="0" builtinId="0"/>
    <cellStyle name="Обычный 2" xfId="1" xr:uid="{FEE9F086-6B71-4431-9E18-ED1B392391DB}"/>
    <cellStyle name="Обычный 3" xfId="4" xr:uid="{3D6235FE-5F04-48F0-99DB-C0F481D9C558}"/>
    <cellStyle name="Обычный 4" xfId="7" xr:uid="{52E1ACED-AD0A-4F62-A185-5D5D7014E7D7}"/>
    <cellStyle name="Финансовый" xfId="6" builtinId="3"/>
    <cellStyle name="Финансовый 2" xfId="3" xr:uid="{2B29E489-E5CF-4D9B-A9A4-9E4353EAAAE2}"/>
    <cellStyle name="Финансовый 3" xfId="5" xr:uid="{B83AC53D-77B0-46F0-A595-614283BBF185}"/>
    <cellStyle name="Финансовый 4" xfId="8" xr:uid="{E8DBB54B-8112-42EF-8C88-8042F99AE681}"/>
    <cellStyle name="Финансовый 5" xfId="9" xr:uid="{EA915652-112D-498E-AD73-F7686C1BCAB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22D88-E646-420A-8FCC-D2DFC252EC21}">
  <dimension ref="A1:G10"/>
  <sheetViews>
    <sheetView tabSelected="1" zoomScale="70" zoomScaleNormal="70" workbookViewId="0">
      <selection activeCell="B15" sqref="B15"/>
    </sheetView>
  </sheetViews>
  <sheetFormatPr defaultRowHeight="18.75" x14ac:dyDescent="0.3"/>
  <cols>
    <col min="1" max="1" width="14" style="1" customWidth="1"/>
    <col min="2" max="2" width="38" style="1" customWidth="1"/>
    <col min="3" max="3" width="34.7109375" style="1" customWidth="1"/>
    <col min="4" max="4" width="33" style="1" customWidth="1"/>
    <col min="5" max="5" width="26" style="1" customWidth="1"/>
    <col min="6" max="6" width="24.7109375" style="1" customWidth="1"/>
    <col min="7" max="7" width="28.85546875" style="1" customWidth="1"/>
    <col min="8" max="16384" width="9.140625" style="1"/>
  </cols>
  <sheetData>
    <row r="1" spans="1:7" x14ac:dyDescent="0.3">
      <c r="G1" s="2" t="s">
        <v>9</v>
      </c>
    </row>
    <row r="2" spans="1:7" ht="70.5" customHeight="1" x14ac:dyDescent="0.3">
      <c r="A2" s="103" t="s">
        <v>267</v>
      </c>
      <c r="B2" s="103"/>
      <c r="C2" s="103"/>
      <c r="D2" s="103"/>
      <c r="E2" s="103"/>
      <c r="F2" s="103"/>
      <c r="G2" s="103"/>
    </row>
    <row r="3" spans="1:7" x14ac:dyDescent="0.3">
      <c r="A3" s="104" t="s">
        <v>10</v>
      </c>
      <c r="B3" s="104"/>
      <c r="C3" s="104"/>
      <c r="D3" s="104"/>
      <c r="E3" s="104"/>
      <c r="F3" s="104"/>
      <c r="G3" s="104"/>
    </row>
    <row r="4" spans="1:7" x14ac:dyDescent="0.3">
      <c r="G4" s="6" t="s">
        <v>132</v>
      </c>
    </row>
    <row r="5" spans="1:7" ht="45" customHeight="1" x14ac:dyDescent="0.3">
      <c r="A5" s="105" t="s">
        <v>11</v>
      </c>
      <c r="B5" s="105" t="s">
        <v>19</v>
      </c>
      <c r="C5" s="105" t="s">
        <v>20</v>
      </c>
      <c r="D5" s="105"/>
      <c r="E5" s="105"/>
      <c r="F5" s="105"/>
      <c r="G5" s="105"/>
    </row>
    <row r="6" spans="1:7" ht="34.5" customHeight="1" x14ac:dyDescent="0.3">
      <c r="A6" s="105"/>
      <c r="B6" s="105"/>
      <c r="C6" s="105" t="s">
        <v>13</v>
      </c>
      <c r="D6" s="105" t="s">
        <v>14</v>
      </c>
      <c r="E6" s="105"/>
      <c r="F6" s="105"/>
      <c r="G6" s="105"/>
    </row>
    <row r="7" spans="1:7" ht="131.25" x14ac:dyDescent="0.3">
      <c r="A7" s="105"/>
      <c r="B7" s="105"/>
      <c r="C7" s="105"/>
      <c r="D7" s="65" t="s">
        <v>15</v>
      </c>
      <c r="E7" s="65" t="s">
        <v>16</v>
      </c>
      <c r="F7" s="65" t="s">
        <v>17</v>
      </c>
      <c r="G7" s="65" t="s">
        <v>18</v>
      </c>
    </row>
    <row r="8" spans="1:7" ht="82.5" customHeight="1" x14ac:dyDescent="0.3">
      <c r="A8" s="12">
        <v>1</v>
      </c>
      <c r="B8" s="12" t="s">
        <v>12</v>
      </c>
      <c r="C8" s="36">
        <v>4878770</v>
      </c>
      <c r="D8" s="36">
        <v>3013775</v>
      </c>
      <c r="E8" s="36">
        <v>736604</v>
      </c>
      <c r="F8" s="36">
        <v>1128391</v>
      </c>
      <c r="G8" s="3">
        <v>0</v>
      </c>
    </row>
    <row r="9" spans="1:7" x14ac:dyDescent="0.3">
      <c r="C9" s="74"/>
    </row>
    <row r="10" spans="1:7" x14ac:dyDescent="0.3">
      <c r="C10" s="35"/>
      <c r="D10" s="35"/>
      <c r="E10" s="35"/>
      <c r="F10" s="35"/>
    </row>
  </sheetData>
  <mergeCells count="7">
    <mergeCell ref="A2:G2"/>
    <mergeCell ref="A3:G3"/>
    <mergeCell ref="A5:A7"/>
    <mergeCell ref="B5:B7"/>
    <mergeCell ref="C6:C7"/>
    <mergeCell ref="D6:G6"/>
    <mergeCell ref="C5:G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zoomScale="85" zoomScaleNormal="85" workbookViewId="0">
      <selection activeCell="B9" sqref="B9:F9"/>
    </sheetView>
  </sheetViews>
  <sheetFormatPr defaultRowHeight="18.75" x14ac:dyDescent="0.3"/>
  <cols>
    <col min="1" max="1" width="13.85546875" style="1" customWidth="1"/>
    <col min="2" max="2" width="29.5703125" style="1" customWidth="1"/>
    <col min="3" max="3" width="30.5703125" style="1" customWidth="1"/>
    <col min="4" max="4" width="28.85546875" style="1" customWidth="1"/>
    <col min="5" max="5" width="32" style="1" customWidth="1"/>
    <col min="6" max="6" width="39.5703125" style="1" customWidth="1"/>
    <col min="7" max="16384" width="9.140625" style="1"/>
  </cols>
  <sheetData>
    <row r="1" spans="1:6" x14ac:dyDescent="0.3">
      <c r="F1" s="2" t="s">
        <v>140</v>
      </c>
    </row>
    <row r="3" spans="1:6" ht="37.5" customHeight="1" x14ac:dyDescent="0.3">
      <c r="A3" s="150" t="s">
        <v>78</v>
      </c>
      <c r="B3" s="104"/>
      <c r="C3" s="104"/>
      <c r="D3" s="104"/>
      <c r="E3" s="104"/>
      <c r="F3" s="104"/>
    </row>
    <row r="4" spans="1:6" x14ac:dyDescent="0.3">
      <c r="A4" s="104"/>
      <c r="B4" s="104"/>
      <c r="C4" s="104"/>
      <c r="D4" s="104"/>
      <c r="E4" s="104"/>
      <c r="F4" s="104"/>
    </row>
    <row r="6" spans="1:6" ht="37.5" x14ac:dyDescent="0.3">
      <c r="A6" s="7" t="s">
        <v>11</v>
      </c>
      <c r="B6" s="7" t="s">
        <v>79</v>
      </c>
      <c r="C6" s="7" t="s">
        <v>80</v>
      </c>
      <c r="D6" s="7" t="s">
        <v>81</v>
      </c>
      <c r="E6" s="7" t="s">
        <v>82</v>
      </c>
      <c r="F6" s="7" t="s">
        <v>83</v>
      </c>
    </row>
    <row r="7" spans="1:6" x14ac:dyDescent="0.3">
      <c r="A7" s="5">
        <v>1</v>
      </c>
      <c r="B7" s="5" t="s">
        <v>8</v>
      </c>
      <c r="C7" s="12" t="s">
        <v>8</v>
      </c>
      <c r="D7" s="12" t="s">
        <v>8</v>
      </c>
      <c r="E7" s="12" t="s">
        <v>8</v>
      </c>
      <c r="F7" s="12" t="s">
        <v>8</v>
      </c>
    </row>
    <row r="9" spans="1:6" ht="19.5" x14ac:dyDescent="0.35">
      <c r="A9" s="20" t="s">
        <v>52</v>
      </c>
      <c r="B9" s="151" t="s">
        <v>84</v>
      </c>
      <c r="C9" s="151"/>
      <c r="D9" s="151"/>
      <c r="E9" s="151"/>
      <c r="F9" s="151"/>
    </row>
  </sheetData>
  <mergeCells count="3">
    <mergeCell ref="A3:F3"/>
    <mergeCell ref="A4:F4"/>
    <mergeCell ref="B9:F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"/>
  <sheetViews>
    <sheetView zoomScale="70" zoomScaleNormal="70" workbookViewId="0">
      <selection activeCell="F9" sqref="F9"/>
    </sheetView>
  </sheetViews>
  <sheetFormatPr defaultRowHeight="18.75" x14ac:dyDescent="0.3"/>
  <cols>
    <col min="1" max="1" width="9.140625" style="1"/>
    <col min="2" max="2" width="20.7109375" style="1" customWidth="1"/>
    <col min="3" max="3" width="21.42578125" style="1" customWidth="1"/>
    <col min="4" max="4" width="23.140625" style="1" customWidth="1"/>
    <col min="5" max="5" width="17.42578125" style="1" customWidth="1"/>
    <col min="6" max="6" width="17.5703125" style="1" customWidth="1"/>
    <col min="7" max="7" width="18.85546875" style="1" customWidth="1"/>
    <col min="8" max="8" width="17.5703125" style="1" customWidth="1"/>
    <col min="9" max="9" width="15.42578125" style="1" customWidth="1"/>
    <col min="10" max="10" width="13.7109375" style="1" customWidth="1"/>
    <col min="11" max="11" width="14.5703125" style="1" customWidth="1"/>
    <col min="12" max="12" width="20.28515625" style="1" customWidth="1"/>
    <col min="13" max="16384" width="9.140625" style="1"/>
  </cols>
  <sheetData>
    <row r="1" spans="1:12" x14ac:dyDescent="0.3">
      <c r="L1" s="2" t="s">
        <v>141</v>
      </c>
    </row>
    <row r="3" spans="1:12" x14ac:dyDescent="0.3">
      <c r="B3" s="104" t="s">
        <v>85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x14ac:dyDescent="0.3">
      <c r="B4" s="104" t="s">
        <v>86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x14ac:dyDescent="0.3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x14ac:dyDescent="0.3">
      <c r="A6" s="105" t="s">
        <v>0</v>
      </c>
      <c r="B6" s="105" t="s">
        <v>87</v>
      </c>
      <c r="C6" s="105" t="s">
        <v>88</v>
      </c>
      <c r="D6" s="105" t="s">
        <v>89</v>
      </c>
      <c r="E6" s="105" t="s">
        <v>90</v>
      </c>
      <c r="F6" s="105" t="s">
        <v>91</v>
      </c>
      <c r="G6" s="105" t="s">
        <v>92</v>
      </c>
      <c r="H6" s="105" t="s">
        <v>93</v>
      </c>
      <c r="I6" s="105" t="s">
        <v>94</v>
      </c>
      <c r="J6" s="105"/>
      <c r="K6" s="105"/>
      <c r="L6" s="105" t="s">
        <v>95</v>
      </c>
    </row>
    <row r="7" spans="1:12" ht="150" x14ac:dyDescent="0.3">
      <c r="A7" s="105"/>
      <c r="B7" s="105"/>
      <c r="C7" s="105"/>
      <c r="D7" s="105"/>
      <c r="E7" s="105"/>
      <c r="F7" s="105"/>
      <c r="G7" s="105"/>
      <c r="H7" s="105"/>
      <c r="I7" s="7" t="s">
        <v>96</v>
      </c>
      <c r="J7" s="7" t="s">
        <v>97</v>
      </c>
      <c r="K7" s="7" t="s">
        <v>98</v>
      </c>
      <c r="L7" s="105"/>
    </row>
    <row r="8" spans="1:12" x14ac:dyDescent="0.3">
      <c r="A8" s="5">
        <v>1</v>
      </c>
      <c r="B8" s="5" t="s">
        <v>8</v>
      </c>
      <c r="C8" s="12" t="s">
        <v>8</v>
      </c>
      <c r="D8" s="12" t="s">
        <v>8</v>
      </c>
      <c r="E8" s="12" t="s">
        <v>8</v>
      </c>
      <c r="F8" s="12" t="s">
        <v>8</v>
      </c>
      <c r="G8" s="12" t="s">
        <v>8</v>
      </c>
      <c r="H8" s="12" t="s">
        <v>8</v>
      </c>
      <c r="I8" s="12" t="s">
        <v>8</v>
      </c>
      <c r="J8" s="12" t="s">
        <v>8</v>
      </c>
      <c r="K8" s="12" t="s">
        <v>8</v>
      </c>
      <c r="L8" s="12" t="s">
        <v>8</v>
      </c>
    </row>
  </sheetData>
  <mergeCells count="12">
    <mergeCell ref="I6:K6"/>
    <mergeCell ref="L6:L7"/>
    <mergeCell ref="B3:L3"/>
    <mergeCell ref="B4:L4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0"/>
  <sheetViews>
    <sheetView zoomScale="85" zoomScaleNormal="85" workbookViewId="0">
      <selection activeCell="B3" sqref="B3:D3"/>
    </sheetView>
  </sheetViews>
  <sheetFormatPr defaultRowHeight="18.75" x14ac:dyDescent="0.3"/>
  <cols>
    <col min="1" max="1" width="9.140625" style="1"/>
    <col min="2" max="2" width="68.42578125" style="1" customWidth="1"/>
    <col min="3" max="3" width="37" style="1" customWidth="1"/>
    <col min="4" max="4" width="62.85546875" style="1" customWidth="1"/>
    <col min="5" max="16384" width="9.140625" style="1"/>
  </cols>
  <sheetData>
    <row r="1" spans="1:4" x14ac:dyDescent="0.3">
      <c r="D1" s="2" t="s">
        <v>142</v>
      </c>
    </row>
    <row r="3" spans="1:4" ht="56.25" customHeight="1" x14ac:dyDescent="0.3">
      <c r="B3" s="103" t="s">
        <v>480</v>
      </c>
      <c r="C3" s="103"/>
      <c r="D3" s="103"/>
    </row>
    <row r="4" spans="1:4" x14ac:dyDescent="0.3">
      <c r="B4" s="104" t="s">
        <v>99</v>
      </c>
      <c r="C4" s="104"/>
      <c r="D4" s="104"/>
    </row>
    <row r="6" spans="1:4" x14ac:dyDescent="0.3">
      <c r="A6" s="7" t="s">
        <v>0</v>
      </c>
      <c r="B6" s="7" t="s">
        <v>100</v>
      </c>
      <c r="C6" s="7" t="s">
        <v>101</v>
      </c>
      <c r="D6" s="7" t="s">
        <v>102</v>
      </c>
    </row>
    <row r="7" spans="1:4" x14ac:dyDescent="0.3">
      <c r="A7" s="5">
        <v>1</v>
      </c>
      <c r="B7" s="5" t="s">
        <v>8</v>
      </c>
      <c r="C7" s="12" t="s">
        <v>8</v>
      </c>
      <c r="D7" s="12" t="s">
        <v>8</v>
      </c>
    </row>
    <row r="10" spans="1:4" ht="39.75" customHeight="1" x14ac:dyDescent="0.3">
      <c r="A10" s="13" t="s">
        <v>7</v>
      </c>
      <c r="B10" s="108" t="s">
        <v>250</v>
      </c>
      <c r="C10" s="108"/>
      <c r="D10" s="108"/>
    </row>
  </sheetData>
  <mergeCells count="3">
    <mergeCell ref="B3:D3"/>
    <mergeCell ref="B4:D4"/>
    <mergeCell ref="B10:D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4"/>
  <sheetViews>
    <sheetView zoomScale="85" zoomScaleNormal="85" workbookViewId="0">
      <selection activeCell="F15" sqref="F15"/>
    </sheetView>
  </sheetViews>
  <sheetFormatPr defaultRowHeight="18.75" x14ac:dyDescent="0.3"/>
  <cols>
    <col min="1" max="1" width="6" style="1" customWidth="1"/>
    <col min="2" max="2" width="27.140625" style="1" customWidth="1"/>
    <col min="3" max="3" width="9.140625" style="1"/>
    <col min="4" max="4" width="16.42578125" style="1" customWidth="1"/>
    <col min="5" max="5" width="20.5703125" style="1" customWidth="1"/>
    <col min="6" max="6" width="17.7109375" style="1" customWidth="1"/>
    <col min="7" max="7" width="13.140625" style="1" customWidth="1"/>
    <col min="8" max="8" width="20.28515625" style="1" customWidth="1"/>
    <col min="9" max="9" width="11.42578125" style="1" customWidth="1"/>
    <col min="10" max="10" width="14.140625" style="1" customWidth="1"/>
    <col min="11" max="11" width="13.5703125" style="1" customWidth="1"/>
    <col min="12" max="16384" width="9.140625" style="1"/>
  </cols>
  <sheetData>
    <row r="1" spans="1:11" x14ac:dyDescent="0.3">
      <c r="K1" s="29" t="s">
        <v>103</v>
      </c>
    </row>
    <row r="3" spans="1:11" ht="73.5" customHeight="1" x14ac:dyDescent="0.3">
      <c r="B3" s="103" t="s">
        <v>479</v>
      </c>
      <c r="C3" s="103"/>
      <c r="D3" s="103"/>
      <c r="E3" s="103"/>
      <c r="F3" s="103"/>
      <c r="G3" s="103"/>
      <c r="H3" s="103"/>
      <c r="I3" s="103"/>
      <c r="J3" s="103"/>
      <c r="K3" s="103"/>
    </row>
    <row r="4" spans="1:11" x14ac:dyDescent="0.3">
      <c r="B4" s="104" t="s">
        <v>104</v>
      </c>
      <c r="C4" s="104"/>
      <c r="D4" s="104"/>
      <c r="E4" s="104"/>
      <c r="F4" s="104"/>
      <c r="G4" s="104"/>
      <c r="H4" s="104"/>
      <c r="I4" s="104"/>
      <c r="J4" s="104"/>
      <c r="K4" s="104"/>
    </row>
    <row r="6" spans="1:11" ht="31.5" customHeight="1" x14ac:dyDescent="0.3">
      <c r="A6" s="21"/>
      <c r="B6" s="26" t="s">
        <v>105</v>
      </c>
      <c r="C6" s="26"/>
      <c r="D6" s="21"/>
      <c r="E6" s="21"/>
      <c r="F6" s="21"/>
      <c r="G6" s="21"/>
      <c r="H6" s="21"/>
      <c r="I6" s="158" t="s">
        <v>478</v>
      </c>
      <c r="J6" s="158"/>
      <c r="K6" s="158"/>
    </row>
    <row r="7" spans="1:11" ht="37.5" x14ac:dyDescent="0.3">
      <c r="A7" s="149" t="s">
        <v>106</v>
      </c>
      <c r="B7" s="149" t="s">
        <v>107</v>
      </c>
      <c r="C7" s="149" t="s">
        <v>108</v>
      </c>
      <c r="D7" s="15" t="s">
        <v>109</v>
      </c>
      <c r="E7" s="149" t="s">
        <v>110</v>
      </c>
      <c r="F7" s="15" t="s">
        <v>111</v>
      </c>
      <c r="G7" s="149" t="s">
        <v>112</v>
      </c>
      <c r="H7" s="149"/>
      <c r="I7" s="149" t="s">
        <v>113</v>
      </c>
      <c r="J7" s="149"/>
      <c r="K7" s="149"/>
    </row>
    <row r="8" spans="1:11" ht="56.25" x14ac:dyDescent="0.3">
      <c r="A8" s="149"/>
      <c r="B8" s="149"/>
      <c r="C8" s="149"/>
      <c r="D8" s="15" t="s">
        <v>114</v>
      </c>
      <c r="E8" s="149"/>
      <c r="F8" s="15" t="s">
        <v>71</v>
      </c>
      <c r="G8" s="15" t="s">
        <v>115</v>
      </c>
      <c r="H8" s="15" t="s">
        <v>116</v>
      </c>
      <c r="I8" s="15" t="s">
        <v>117</v>
      </c>
      <c r="J8" s="15" t="s">
        <v>118</v>
      </c>
      <c r="K8" s="15" t="s">
        <v>119</v>
      </c>
    </row>
    <row r="9" spans="1:11" x14ac:dyDescent="0.3">
      <c r="A9" s="16">
        <v>1</v>
      </c>
      <c r="B9" s="22"/>
      <c r="C9" s="22"/>
      <c r="D9" s="22"/>
      <c r="E9" s="22"/>
      <c r="F9" s="22"/>
      <c r="G9" s="22"/>
      <c r="H9" s="22"/>
      <c r="I9" s="22"/>
      <c r="J9" s="22"/>
      <c r="K9" s="23"/>
    </row>
    <row r="10" spans="1:11" x14ac:dyDescent="0.3">
      <c r="A10" s="16">
        <v>2</v>
      </c>
      <c r="B10" s="22"/>
      <c r="C10" s="22"/>
      <c r="D10" s="22"/>
      <c r="E10" s="22"/>
      <c r="F10" s="22"/>
      <c r="G10" s="22"/>
      <c r="H10" s="22"/>
      <c r="I10" s="22"/>
      <c r="J10" s="22"/>
      <c r="K10" s="23"/>
    </row>
    <row r="11" spans="1:11" x14ac:dyDescent="0.3">
      <c r="A11" s="16">
        <v>3</v>
      </c>
      <c r="B11" s="22"/>
      <c r="C11" s="22"/>
      <c r="D11" s="22"/>
      <c r="E11" s="22"/>
      <c r="F11" s="22"/>
      <c r="G11" s="22"/>
      <c r="H11" s="22"/>
      <c r="I11" s="22"/>
      <c r="J11" s="22"/>
      <c r="K11" s="23"/>
    </row>
    <row r="12" spans="1:11" x14ac:dyDescent="0.3">
      <c r="A12" s="149" t="s">
        <v>49</v>
      </c>
      <c r="B12" s="149"/>
      <c r="C12" s="15" t="s">
        <v>44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x14ac:dyDescent="0.3">
      <c r="A13" s="162"/>
      <c r="B13" s="27" t="s">
        <v>120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x14ac:dyDescent="0.3">
      <c r="A14" s="163"/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 x14ac:dyDescent="0.3">
      <c r="A15" s="163"/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18.75" customHeight="1" x14ac:dyDescent="0.3">
      <c r="A16" s="21"/>
      <c r="B16" s="26" t="s">
        <v>121</v>
      </c>
      <c r="C16" s="26"/>
      <c r="D16" s="21"/>
      <c r="E16" s="21"/>
      <c r="F16" s="21"/>
      <c r="G16" s="24"/>
      <c r="H16" s="24"/>
      <c r="I16" s="158" t="s">
        <v>478</v>
      </c>
      <c r="J16" s="158"/>
      <c r="K16" s="158"/>
    </row>
    <row r="17" spans="1:11" ht="62.25" customHeight="1" x14ac:dyDescent="0.3">
      <c r="A17" s="149" t="s">
        <v>106</v>
      </c>
      <c r="B17" s="149" t="s">
        <v>122</v>
      </c>
      <c r="C17" s="149" t="s">
        <v>108</v>
      </c>
      <c r="D17" s="15" t="s">
        <v>109</v>
      </c>
      <c r="E17" s="149" t="s">
        <v>110</v>
      </c>
      <c r="F17" s="15" t="s">
        <v>111</v>
      </c>
      <c r="G17" s="152" t="s">
        <v>123</v>
      </c>
      <c r="H17" s="153"/>
      <c r="I17" s="153"/>
      <c r="J17" s="153"/>
      <c r="K17" s="154"/>
    </row>
    <row r="18" spans="1:11" ht="56.25" x14ac:dyDescent="0.3">
      <c r="A18" s="149"/>
      <c r="B18" s="149"/>
      <c r="C18" s="149"/>
      <c r="D18" s="15" t="s">
        <v>114</v>
      </c>
      <c r="E18" s="149"/>
      <c r="F18" s="15" t="s">
        <v>71</v>
      </c>
      <c r="G18" s="155"/>
      <c r="H18" s="156"/>
      <c r="I18" s="156"/>
      <c r="J18" s="156"/>
      <c r="K18" s="157"/>
    </row>
    <row r="19" spans="1:11" x14ac:dyDescent="0.3">
      <c r="A19" s="16">
        <v>1</v>
      </c>
      <c r="B19" s="22"/>
      <c r="C19" s="22"/>
      <c r="D19" s="22"/>
      <c r="E19" s="22"/>
      <c r="F19" s="22"/>
      <c r="G19" s="161"/>
      <c r="H19" s="161"/>
      <c r="I19" s="161"/>
      <c r="J19" s="161"/>
      <c r="K19" s="161"/>
    </row>
    <row r="20" spans="1:11" x14ac:dyDescent="0.3">
      <c r="A20" s="16">
        <v>2</v>
      </c>
      <c r="B20" s="22"/>
      <c r="C20" s="22"/>
      <c r="D20" s="22"/>
      <c r="E20" s="22"/>
      <c r="F20" s="22"/>
      <c r="G20" s="161"/>
      <c r="H20" s="161"/>
      <c r="I20" s="161"/>
      <c r="J20" s="161"/>
      <c r="K20" s="161"/>
    </row>
    <row r="21" spans="1:11" x14ac:dyDescent="0.3">
      <c r="A21" s="16">
        <v>3</v>
      </c>
      <c r="B21" s="22"/>
      <c r="C21" s="22"/>
      <c r="D21" s="22"/>
      <c r="E21" s="22"/>
      <c r="F21" s="22"/>
      <c r="G21" s="161"/>
      <c r="H21" s="161"/>
      <c r="I21" s="161"/>
      <c r="J21" s="161"/>
      <c r="K21" s="161"/>
    </row>
    <row r="22" spans="1:11" x14ac:dyDescent="0.3">
      <c r="A22" s="149" t="s">
        <v>49</v>
      </c>
      <c r="B22" s="149"/>
      <c r="C22" s="15" t="s">
        <v>44</v>
      </c>
      <c r="D22" s="15">
        <v>0</v>
      </c>
      <c r="E22" s="15">
        <v>0</v>
      </c>
      <c r="F22" s="15">
        <v>0</v>
      </c>
      <c r="G22" s="159" t="s">
        <v>44</v>
      </c>
      <c r="H22" s="159"/>
      <c r="I22" s="159"/>
      <c r="J22" s="159"/>
      <c r="K22" s="159"/>
    </row>
    <row r="23" spans="1:11" x14ac:dyDescent="0.3">
      <c r="A23" s="162"/>
      <c r="B23" s="27" t="s">
        <v>124</v>
      </c>
      <c r="C23" s="27"/>
      <c r="D23" s="27"/>
      <c r="E23" s="27"/>
      <c r="F23" s="27"/>
      <c r="G23" s="27"/>
      <c r="H23" s="27"/>
      <c r="I23" s="27"/>
      <c r="J23" s="27"/>
      <c r="K23" s="162"/>
    </row>
    <row r="24" spans="1:11" x14ac:dyDescent="0.3">
      <c r="A24" s="163"/>
      <c r="B24" s="28"/>
      <c r="C24" s="28"/>
      <c r="D24" s="28"/>
      <c r="E24" s="28"/>
      <c r="F24" s="28"/>
      <c r="G24" s="28"/>
      <c r="H24" s="28"/>
      <c r="I24" s="28"/>
      <c r="J24" s="28"/>
      <c r="K24" s="163"/>
    </row>
    <row r="25" spans="1:11" x14ac:dyDescent="0.3">
      <c r="A25" s="163"/>
      <c r="B25" s="28"/>
      <c r="C25" s="28"/>
      <c r="D25" s="28"/>
      <c r="E25" s="28"/>
      <c r="F25" s="28"/>
      <c r="G25" s="28"/>
      <c r="H25" s="28"/>
      <c r="I25" s="28"/>
      <c r="J25" s="28"/>
      <c r="K25" s="163"/>
    </row>
    <row r="26" spans="1:11" x14ac:dyDescent="0.3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ht="18.75" customHeight="1" x14ac:dyDescent="0.3">
      <c r="A27" s="24"/>
      <c r="B27" s="160" t="s">
        <v>125</v>
      </c>
      <c r="C27" s="160"/>
      <c r="D27" s="24"/>
      <c r="E27" s="24"/>
      <c r="F27" s="24"/>
      <c r="G27" s="24"/>
      <c r="H27" s="24"/>
      <c r="I27" s="158" t="s">
        <v>478</v>
      </c>
      <c r="J27" s="158"/>
      <c r="K27" s="158"/>
    </row>
    <row r="28" spans="1:11" ht="37.5" x14ac:dyDescent="0.3">
      <c r="A28" s="149" t="s">
        <v>106</v>
      </c>
      <c r="B28" s="149" t="s">
        <v>126</v>
      </c>
      <c r="C28" s="149" t="s">
        <v>108</v>
      </c>
      <c r="D28" s="149" t="s">
        <v>127</v>
      </c>
      <c r="E28" s="149" t="s">
        <v>128</v>
      </c>
      <c r="F28" s="15" t="s">
        <v>129</v>
      </c>
      <c r="G28" s="149" t="s">
        <v>130</v>
      </c>
      <c r="H28" s="149"/>
      <c r="I28" s="149"/>
      <c r="J28" s="149"/>
      <c r="K28" s="149"/>
    </row>
    <row r="29" spans="1:11" x14ac:dyDescent="0.3">
      <c r="A29" s="149"/>
      <c r="B29" s="149"/>
      <c r="C29" s="149"/>
      <c r="D29" s="149"/>
      <c r="E29" s="149"/>
      <c r="F29" s="15" t="s">
        <v>71</v>
      </c>
      <c r="G29" s="149"/>
      <c r="H29" s="149"/>
      <c r="I29" s="149"/>
      <c r="J29" s="149"/>
      <c r="K29" s="149"/>
    </row>
    <row r="30" spans="1:11" x14ac:dyDescent="0.3">
      <c r="A30" s="16">
        <v>1</v>
      </c>
      <c r="B30" s="22"/>
      <c r="C30" s="22"/>
      <c r="D30" s="22"/>
      <c r="E30" s="22"/>
      <c r="F30" s="22"/>
      <c r="G30" s="161"/>
      <c r="H30" s="161"/>
      <c r="I30" s="161"/>
      <c r="J30" s="161"/>
      <c r="K30" s="161"/>
    </row>
    <row r="31" spans="1:11" x14ac:dyDescent="0.3">
      <c r="A31" s="16">
        <v>2</v>
      </c>
      <c r="B31" s="22"/>
      <c r="C31" s="22"/>
      <c r="D31" s="22"/>
      <c r="E31" s="22"/>
      <c r="F31" s="22"/>
      <c r="G31" s="161"/>
      <c r="H31" s="161"/>
      <c r="I31" s="161"/>
      <c r="J31" s="161"/>
      <c r="K31" s="161"/>
    </row>
    <row r="32" spans="1:11" x14ac:dyDescent="0.3">
      <c r="A32" s="16">
        <v>3</v>
      </c>
      <c r="B32" s="22"/>
      <c r="C32" s="22"/>
      <c r="D32" s="22"/>
      <c r="E32" s="22"/>
      <c r="F32" s="22"/>
      <c r="G32" s="161"/>
      <c r="H32" s="161"/>
      <c r="I32" s="161"/>
      <c r="J32" s="161"/>
      <c r="K32" s="161"/>
    </row>
    <row r="33" spans="1:11" x14ac:dyDescent="0.3">
      <c r="A33" s="149" t="s">
        <v>49</v>
      </c>
      <c r="B33" s="149"/>
      <c r="C33" s="22"/>
      <c r="D33" s="15">
        <v>0</v>
      </c>
      <c r="E33" s="15">
        <v>0</v>
      </c>
      <c r="F33" s="15">
        <v>0</v>
      </c>
      <c r="G33" s="159" t="s">
        <v>44</v>
      </c>
      <c r="H33" s="159"/>
      <c r="I33" s="159"/>
      <c r="J33" s="159"/>
      <c r="K33" s="159"/>
    </row>
    <row r="34" spans="1:11" x14ac:dyDescent="0.3">
      <c r="B34" s="27" t="s">
        <v>131</v>
      </c>
    </row>
  </sheetData>
  <mergeCells count="37">
    <mergeCell ref="B3:K3"/>
    <mergeCell ref="B4:K4"/>
    <mergeCell ref="G30:K30"/>
    <mergeCell ref="G31:K31"/>
    <mergeCell ref="G32:K32"/>
    <mergeCell ref="G19:K19"/>
    <mergeCell ref="G20:K20"/>
    <mergeCell ref="G21:K21"/>
    <mergeCell ref="A22:B22"/>
    <mergeCell ref="G22:K22"/>
    <mergeCell ref="A23:A25"/>
    <mergeCell ref="K23:K25"/>
    <mergeCell ref="A12:B12"/>
    <mergeCell ref="A13:A15"/>
    <mergeCell ref="I16:K16"/>
    <mergeCell ref="A17:A18"/>
    <mergeCell ref="A33:B33"/>
    <mergeCell ref="G33:K33"/>
    <mergeCell ref="B27:C27"/>
    <mergeCell ref="I27:K27"/>
    <mergeCell ref="A28:A29"/>
    <mergeCell ref="B28:B29"/>
    <mergeCell ref="C28:C29"/>
    <mergeCell ref="D28:D29"/>
    <mergeCell ref="E28:E29"/>
    <mergeCell ref="G28:K29"/>
    <mergeCell ref="B17:B18"/>
    <mergeCell ref="C17:C18"/>
    <mergeCell ref="E17:E18"/>
    <mergeCell ref="G17:K18"/>
    <mergeCell ref="I6:K6"/>
    <mergeCell ref="I7:K7"/>
    <mergeCell ref="A7:A8"/>
    <mergeCell ref="B7:B8"/>
    <mergeCell ref="C7:C8"/>
    <mergeCell ref="E7:E8"/>
    <mergeCell ref="G7:H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BB3F4-16EB-412F-8518-90D6A257CDF6}">
  <dimension ref="A1:I12"/>
  <sheetViews>
    <sheetView zoomScale="85" zoomScaleNormal="85" workbookViewId="0">
      <selection activeCell="F13" sqref="F13"/>
    </sheetView>
  </sheetViews>
  <sheetFormatPr defaultRowHeight="18.75" x14ac:dyDescent="0.3"/>
  <cols>
    <col min="1" max="1" width="11.5703125" style="1" customWidth="1"/>
    <col min="2" max="2" width="34.5703125" style="1" customWidth="1"/>
    <col min="3" max="3" width="22.42578125" style="1" customWidth="1"/>
    <col min="4" max="4" width="20.28515625" style="1" customWidth="1"/>
    <col min="5" max="5" width="19.42578125" style="1" customWidth="1"/>
    <col min="6" max="6" width="15.140625" style="1" customWidth="1"/>
    <col min="7" max="7" width="19.42578125" style="1" customWidth="1"/>
    <col min="8" max="8" width="19.85546875" style="1" customWidth="1"/>
    <col min="9" max="9" width="23.140625" style="1" customWidth="1"/>
    <col min="10" max="16384" width="9.140625" style="1"/>
  </cols>
  <sheetData>
    <row r="1" spans="1:9" x14ac:dyDescent="0.3">
      <c r="I1" s="2" t="s">
        <v>136</v>
      </c>
    </row>
    <row r="2" spans="1:9" ht="58.5" customHeight="1" x14ac:dyDescent="0.3">
      <c r="A2" s="103" t="s">
        <v>486</v>
      </c>
      <c r="B2" s="103"/>
      <c r="C2" s="103"/>
      <c r="D2" s="103"/>
      <c r="E2" s="103"/>
      <c r="F2" s="103"/>
      <c r="G2" s="103"/>
      <c r="H2" s="103"/>
      <c r="I2" s="103"/>
    </row>
    <row r="3" spans="1:9" x14ac:dyDescent="0.3">
      <c r="A3" s="104" t="s">
        <v>10</v>
      </c>
      <c r="B3" s="104"/>
      <c r="C3" s="104"/>
      <c r="D3" s="104"/>
      <c r="E3" s="104"/>
      <c r="F3" s="104"/>
      <c r="G3" s="104"/>
      <c r="H3" s="104"/>
      <c r="I3" s="104"/>
    </row>
    <row r="5" spans="1:9" x14ac:dyDescent="0.3">
      <c r="A5" s="105" t="s">
        <v>11</v>
      </c>
      <c r="B5" s="105" t="s">
        <v>21</v>
      </c>
      <c r="C5" s="105" t="s">
        <v>22</v>
      </c>
      <c r="D5" s="105" t="s">
        <v>23</v>
      </c>
      <c r="E5" s="105" t="s">
        <v>24</v>
      </c>
      <c r="F5" s="105" t="s">
        <v>25</v>
      </c>
      <c r="G5" s="105"/>
      <c r="H5" s="106" t="s">
        <v>26</v>
      </c>
      <c r="I5" s="106" t="s">
        <v>27</v>
      </c>
    </row>
    <row r="6" spans="1:9" ht="37.5" x14ac:dyDescent="0.3">
      <c r="A6" s="105"/>
      <c r="B6" s="105"/>
      <c r="C6" s="105"/>
      <c r="D6" s="105"/>
      <c r="E6" s="105"/>
      <c r="F6" s="65" t="s">
        <v>28</v>
      </c>
      <c r="G6" s="65" t="s">
        <v>29</v>
      </c>
      <c r="H6" s="107"/>
      <c r="I6" s="107"/>
    </row>
    <row r="7" spans="1:9" ht="56.25" x14ac:dyDescent="0.3">
      <c r="A7" s="12">
        <v>1</v>
      </c>
      <c r="B7" s="12" t="s">
        <v>12</v>
      </c>
      <c r="C7" s="12" t="s">
        <v>8</v>
      </c>
      <c r="D7" s="12" t="s">
        <v>8</v>
      </c>
      <c r="E7" s="12" t="s">
        <v>8</v>
      </c>
      <c r="F7" s="12" t="s">
        <v>8</v>
      </c>
      <c r="G7" s="12" t="s">
        <v>8</v>
      </c>
      <c r="H7" s="12" t="s">
        <v>8</v>
      </c>
      <c r="I7" s="12" t="s">
        <v>8</v>
      </c>
    </row>
    <row r="9" spans="1:9" ht="39.75" customHeight="1" x14ac:dyDescent="0.3">
      <c r="A9" s="13" t="s">
        <v>30</v>
      </c>
      <c r="B9" s="108" t="s">
        <v>487</v>
      </c>
      <c r="C9" s="108"/>
      <c r="D9" s="108"/>
      <c r="E9" s="108"/>
      <c r="F9" s="108"/>
      <c r="G9" s="108"/>
      <c r="H9" s="108"/>
      <c r="I9" s="108"/>
    </row>
    <row r="10" spans="1:9" x14ac:dyDescent="0.3">
      <c r="B10" s="11"/>
      <c r="C10" s="11"/>
      <c r="D10" s="11"/>
      <c r="E10" s="11"/>
      <c r="F10" s="11"/>
      <c r="G10" s="11"/>
      <c r="H10" s="11"/>
      <c r="I10" s="11"/>
    </row>
    <row r="11" spans="1:9" x14ac:dyDescent="0.3">
      <c r="B11" s="11"/>
      <c r="C11" s="11"/>
      <c r="D11" s="11"/>
      <c r="E11" s="11"/>
      <c r="F11" s="11"/>
      <c r="G11" s="11"/>
      <c r="H11" s="11"/>
      <c r="I11" s="11"/>
    </row>
    <row r="12" spans="1:9" x14ac:dyDescent="0.3">
      <c r="C12" s="2"/>
    </row>
  </sheetData>
  <mergeCells count="11">
    <mergeCell ref="I5:I6"/>
    <mergeCell ref="B9:I9"/>
    <mergeCell ref="A2:I2"/>
    <mergeCell ref="A3:I3"/>
    <mergeCell ref="A5:A6"/>
    <mergeCell ref="B5:B6"/>
    <mergeCell ref="C5:C6"/>
    <mergeCell ref="D5:D6"/>
    <mergeCell ref="E5:E6"/>
    <mergeCell ref="F5:G5"/>
    <mergeCell ref="H5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DAEB7-45E5-4F51-924C-62704F3FD404}">
  <dimension ref="A1:I71"/>
  <sheetViews>
    <sheetView zoomScale="85" zoomScaleNormal="85" workbookViewId="0">
      <pane xSplit="2" ySplit="7" topLeftCell="C38" activePane="bottomRight" state="frozen"/>
      <selection activeCell="I39" sqref="I39"/>
      <selection pane="topRight" activeCell="I39" sqref="I39"/>
      <selection pane="bottomLeft" activeCell="I39" sqref="I39"/>
      <selection pane="bottomRight" activeCell="I39" sqref="I39"/>
    </sheetView>
  </sheetViews>
  <sheetFormatPr defaultRowHeight="18.75" x14ac:dyDescent="0.3"/>
  <cols>
    <col min="1" max="1" width="10.5703125" style="1" customWidth="1"/>
    <col min="2" max="2" width="21.5703125" style="1" customWidth="1"/>
    <col min="3" max="3" width="52.7109375" style="1" customWidth="1"/>
    <col min="4" max="4" width="17.5703125" style="1" customWidth="1"/>
    <col min="5" max="5" width="21.7109375" style="1" bestFit="1" customWidth="1"/>
    <col min="6" max="6" width="37.42578125" style="1" customWidth="1"/>
    <col min="7" max="7" width="9.140625" style="1"/>
    <col min="8" max="8" width="21" style="1" bestFit="1" customWidth="1"/>
    <col min="9" max="9" width="15.42578125" style="1" bestFit="1" customWidth="1"/>
    <col min="10" max="16384" width="9.140625" style="1"/>
  </cols>
  <sheetData>
    <row r="1" spans="1:9" x14ac:dyDescent="0.3">
      <c r="F1" s="2" t="s">
        <v>135</v>
      </c>
    </row>
    <row r="3" spans="1:9" ht="45" customHeight="1" x14ac:dyDescent="0.3">
      <c r="A3" s="103" t="s">
        <v>266</v>
      </c>
      <c r="B3" s="103"/>
      <c r="C3" s="103"/>
      <c r="D3" s="103"/>
      <c r="E3" s="103"/>
      <c r="F3" s="103"/>
    </row>
    <row r="4" spans="1:9" x14ac:dyDescent="0.3">
      <c r="A4" s="104" t="s">
        <v>10</v>
      </c>
      <c r="B4" s="104"/>
      <c r="C4" s="104"/>
      <c r="D4" s="104"/>
      <c r="E4" s="104"/>
      <c r="F4" s="104"/>
    </row>
    <row r="5" spans="1:9" x14ac:dyDescent="0.3">
      <c r="F5" s="2" t="s">
        <v>265</v>
      </c>
    </row>
    <row r="6" spans="1:9" ht="67.5" customHeight="1" x14ac:dyDescent="0.3">
      <c r="A6" s="112" t="s">
        <v>11</v>
      </c>
      <c r="B6" s="112" t="s">
        <v>31</v>
      </c>
      <c r="C6" s="112" t="s">
        <v>32</v>
      </c>
      <c r="D6" s="112" t="s">
        <v>33</v>
      </c>
      <c r="E6" s="112"/>
      <c r="F6" s="113" t="s">
        <v>34</v>
      </c>
    </row>
    <row r="7" spans="1:9" ht="31.5" customHeight="1" x14ac:dyDescent="0.3">
      <c r="A7" s="112"/>
      <c r="B7" s="112"/>
      <c r="C7" s="112"/>
      <c r="D7" s="66" t="s">
        <v>35</v>
      </c>
      <c r="E7" s="66" t="s">
        <v>36</v>
      </c>
      <c r="F7" s="114"/>
    </row>
    <row r="8" spans="1:9" x14ac:dyDescent="0.3">
      <c r="A8" s="109">
        <v>1</v>
      </c>
      <c r="B8" s="109" t="s">
        <v>37</v>
      </c>
      <c r="C8" s="31" t="s">
        <v>38</v>
      </c>
      <c r="D8" s="32">
        <v>0</v>
      </c>
      <c r="E8" s="33">
        <v>0</v>
      </c>
      <c r="F8" s="109" t="s">
        <v>45</v>
      </c>
    </row>
    <row r="9" spans="1:9" ht="21.75" customHeight="1" x14ac:dyDescent="0.3">
      <c r="A9" s="110"/>
      <c r="B9" s="110"/>
      <c r="C9" s="31" t="s">
        <v>39</v>
      </c>
      <c r="D9" s="32">
        <v>0</v>
      </c>
      <c r="E9" s="33">
        <v>0</v>
      </c>
      <c r="F9" s="110"/>
    </row>
    <row r="10" spans="1:9" x14ac:dyDescent="0.3">
      <c r="A10" s="110"/>
      <c r="B10" s="110"/>
      <c r="C10" s="31" t="s">
        <v>40</v>
      </c>
      <c r="D10" s="32">
        <v>0</v>
      </c>
      <c r="E10" s="33">
        <v>0</v>
      </c>
      <c r="F10" s="110"/>
    </row>
    <row r="11" spans="1:9" x14ac:dyDescent="0.3">
      <c r="A11" s="110"/>
      <c r="B11" s="110"/>
      <c r="C11" s="31" t="s">
        <v>41</v>
      </c>
      <c r="D11" s="32">
        <v>0</v>
      </c>
      <c r="E11" s="33">
        <v>0</v>
      </c>
      <c r="F11" s="110"/>
    </row>
    <row r="12" spans="1:9" x14ac:dyDescent="0.3">
      <c r="A12" s="110"/>
      <c r="B12" s="110"/>
      <c r="C12" s="66" t="s">
        <v>13</v>
      </c>
      <c r="D12" s="34">
        <f>SUM(D8:D11)</f>
        <v>0</v>
      </c>
      <c r="E12" s="14">
        <f>SUM(E8:E11)</f>
        <v>0</v>
      </c>
      <c r="F12" s="111"/>
    </row>
    <row r="13" spans="1:9" x14ac:dyDescent="0.3">
      <c r="A13" s="110"/>
      <c r="B13" s="110"/>
      <c r="C13" s="31" t="s">
        <v>38</v>
      </c>
      <c r="D13" s="32">
        <v>1</v>
      </c>
      <c r="E13" s="33">
        <v>12854.6</v>
      </c>
      <c r="F13" s="109" t="s">
        <v>46</v>
      </c>
    </row>
    <row r="14" spans="1:9" ht="19.5" customHeight="1" x14ac:dyDescent="0.3">
      <c r="A14" s="110"/>
      <c r="B14" s="110"/>
      <c r="C14" s="31" t="s">
        <v>39</v>
      </c>
      <c r="D14" s="32">
        <v>0</v>
      </c>
      <c r="E14" s="33">
        <v>0</v>
      </c>
      <c r="F14" s="110"/>
    </row>
    <row r="15" spans="1:9" x14ac:dyDescent="0.3">
      <c r="A15" s="110"/>
      <c r="B15" s="110"/>
      <c r="C15" s="31" t="s">
        <v>40</v>
      </c>
      <c r="D15" s="32">
        <v>0</v>
      </c>
      <c r="E15" s="33">
        <v>0</v>
      </c>
      <c r="F15" s="110"/>
    </row>
    <row r="16" spans="1:9" x14ac:dyDescent="0.3">
      <c r="A16" s="110"/>
      <c r="B16" s="110"/>
      <c r="C16" s="31" t="s">
        <v>41</v>
      </c>
      <c r="D16" s="32">
        <v>37</v>
      </c>
      <c r="E16" s="33">
        <v>12718086.103</v>
      </c>
      <c r="F16" s="110"/>
      <c r="H16" s="35"/>
      <c r="I16" s="37"/>
    </row>
    <row r="17" spans="1:6" x14ac:dyDescent="0.3">
      <c r="A17" s="110"/>
      <c r="B17" s="110"/>
      <c r="C17" s="66" t="s">
        <v>13</v>
      </c>
      <c r="D17" s="34">
        <f>SUM(D13:D16)</f>
        <v>38</v>
      </c>
      <c r="E17" s="14">
        <f>SUM(E13:E16)</f>
        <v>12730940.703</v>
      </c>
      <c r="F17" s="111"/>
    </row>
    <row r="18" spans="1:6" x14ac:dyDescent="0.3">
      <c r="A18" s="110"/>
      <c r="B18" s="110"/>
      <c r="C18" s="31" t="s">
        <v>38</v>
      </c>
      <c r="D18" s="32">
        <v>0</v>
      </c>
      <c r="E18" s="33">
        <v>0</v>
      </c>
      <c r="F18" s="109" t="s">
        <v>42</v>
      </c>
    </row>
    <row r="19" spans="1:6" ht="19.5" customHeight="1" x14ac:dyDescent="0.3">
      <c r="A19" s="110"/>
      <c r="B19" s="110"/>
      <c r="C19" s="31" t="s">
        <v>39</v>
      </c>
      <c r="D19" s="32">
        <v>3</v>
      </c>
      <c r="E19" s="33">
        <v>8946.7199999999993</v>
      </c>
      <c r="F19" s="110"/>
    </row>
    <row r="20" spans="1:6" x14ac:dyDescent="0.3">
      <c r="A20" s="110"/>
      <c r="B20" s="110"/>
      <c r="C20" s="31" t="s">
        <v>40</v>
      </c>
      <c r="D20" s="32">
        <v>0</v>
      </c>
      <c r="E20" s="33">
        <v>0</v>
      </c>
      <c r="F20" s="110"/>
    </row>
    <row r="21" spans="1:6" x14ac:dyDescent="0.3">
      <c r="A21" s="110"/>
      <c r="B21" s="110"/>
      <c r="C21" s="31" t="s">
        <v>41</v>
      </c>
      <c r="D21" s="32">
        <v>0</v>
      </c>
      <c r="E21" s="33">
        <v>0</v>
      </c>
      <c r="F21" s="110"/>
    </row>
    <row r="22" spans="1:6" x14ac:dyDescent="0.3">
      <c r="A22" s="110"/>
      <c r="B22" s="110"/>
      <c r="C22" s="66" t="s">
        <v>13</v>
      </c>
      <c r="D22" s="34">
        <f>SUM(D18:D21)</f>
        <v>3</v>
      </c>
      <c r="E22" s="14">
        <f>SUM(E18:E21)</f>
        <v>8946.7199999999993</v>
      </c>
      <c r="F22" s="110"/>
    </row>
    <row r="23" spans="1:6" x14ac:dyDescent="0.3">
      <c r="A23" s="111"/>
      <c r="B23" s="111"/>
      <c r="C23" s="66" t="s">
        <v>43</v>
      </c>
      <c r="D23" s="34">
        <f>D12+D17+D22</f>
        <v>41</v>
      </c>
      <c r="E23" s="14">
        <f>E12+E17+E22</f>
        <v>12739887.423</v>
      </c>
      <c r="F23" s="30" t="s">
        <v>44</v>
      </c>
    </row>
    <row r="24" spans="1:6" x14ac:dyDescent="0.3">
      <c r="A24" s="109">
        <v>2</v>
      </c>
      <c r="B24" s="109" t="s">
        <v>133</v>
      </c>
      <c r="C24" s="31" t="s">
        <v>38</v>
      </c>
      <c r="D24" s="32">
        <v>5</v>
      </c>
      <c r="E24" s="33">
        <v>837225</v>
      </c>
      <c r="F24" s="109" t="s">
        <v>45</v>
      </c>
    </row>
    <row r="25" spans="1:6" ht="37.5" x14ac:dyDescent="0.3">
      <c r="A25" s="110"/>
      <c r="B25" s="110"/>
      <c r="C25" s="31" t="s">
        <v>39</v>
      </c>
      <c r="D25" s="32">
        <v>14</v>
      </c>
      <c r="E25" s="33">
        <v>67930.12</v>
      </c>
      <c r="F25" s="110"/>
    </row>
    <row r="26" spans="1:6" x14ac:dyDescent="0.3">
      <c r="A26" s="110"/>
      <c r="B26" s="110"/>
      <c r="C26" s="31" t="s">
        <v>40</v>
      </c>
      <c r="D26" s="32">
        <v>0</v>
      </c>
      <c r="E26" s="33">
        <v>0</v>
      </c>
      <c r="F26" s="110"/>
    </row>
    <row r="27" spans="1:6" x14ac:dyDescent="0.3">
      <c r="A27" s="110"/>
      <c r="B27" s="110"/>
      <c r="C27" s="31" t="s">
        <v>41</v>
      </c>
      <c r="D27" s="32">
        <v>11</v>
      </c>
      <c r="E27" s="33">
        <v>123821.298</v>
      </c>
      <c r="F27" s="110"/>
    </row>
    <row r="28" spans="1:6" x14ac:dyDescent="0.3">
      <c r="A28" s="110"/>
      <c r="B28" s="110"/>
      <c r="C28" s="66" t="s">
        <v>13</v>
      </c>
      <c r="D28" s="34">
        <f>SUM(D25:D27)</f>
        <v>25</v>
      </c>
      <c r="E28" s="14">
        <f>SUM(E24:E27)</f>
        <v>1028976.4179999999</v>
      </c>
      <c r="F28" s="111"/>
    </row>
    <row r="29" spans="1:6" x14ac:dyDescent="0.3">
      <c r="A29" s="110"/>
      <c r="B29" s="110"/>
      <c r="C29" s="31" t="s">
        <v>38</v>
      </c>
      <c r="D29" s="32">
        <v>2</v>
      </c>
      <c r="E29" s="33">
        <v>11988</v>
      </c>
      <c r="F29" s="109" t="s">
        <v>46</v>
      </c>
    </row>
    <row r="30" spans="1:6" ht="37.5" x14ac:dyDescent="0.3">
      <c r="A30" s="110"/>
      <c r="B30" s="110"/>
      <c r="C30" s="31" t="s">
        <v>39</v>
      </c>
      <c r="D30" s="32">
        <v>4</v>
      </c>
      <c r="E30" s="33">
        <v>11984.366</v>
      </c>
      <c r="F30" s="110"/>
    </row>
    <row r="31" spans="1:6" x14ac:dyDescent="0.3">
      <c r="A31" s="110"/>
      <c r="B31" s="110"/>
      <c r="C31" s="31" t="s">
        <v>40</v>
      </c>
      <c r="D31" s="32">
        <v>0</v>
      </c>
      <c r="E31" s="33">
        <v>0</v>
      </c>
      <c r="F31" s="110"/>
    </row>
    <row r="32" spans="1:6" x14ac:dyDescent="0.3">
      <c r="A32" s="110"/>
      <c r="B32" s="110"/>
      <c r="C32" s="31" t="s">
        <v>41</v>
      </c>
      <c r="D32" s="32">
        <v>18</v>
      </c>
      <c r="E32" s="33">
        <v>1754501.6189999999</v>
      </c>
      <c r="F32" s="110"/>
    </row>
    <row r="33" spans="1:6" x14ac:dyDescent="0.3">
      <c r="A33" s="110"/>
      <c r="B33" s="110"/>
      <c r="C33" s="66" t="s">
        <v>13</v>
      </c>
      <c r="D33" s="34">
        <f>SUM(D29:D32)</f>
        <v>24</v>
      </c>
      <c r="E33" s="14">
        <f>SUM(E29:E32)</f>
        <v>1778473.9849999999</v>
      </c>
      <c r="F33" s="111"/>
    </row>
    <row r="34" spans="1:6" x14ac:dyDescent="0.3">
      <c r="A34" s="110"/>
      <c r="B34" s="110"/>
      <c r="C34" s="31" t="s">
        <v>38</v>
      </c>
      <c r="D34" s="32">
        <v>0</v>
      </c>
      <c r="E34" s="33">
        <v>0</v>
      </c>
      <c r="F34" s="109" t="s">
        <v>42</v>
      </c>
    </row>
    <row r="35" spans="1:6" ht="37.5" x14ac:dyDescent="0.3">
      <c r="A35" s="110"/>
      <c r="B35" s="110"/>
      <c r="C35" s="31" t="s">
        <v>39</v>
      </c>
      <c r="D35" s="32">
        <v>0</v>
      </c>
      <c r="E35" s="33">
        <v>0</v>
      </c>
      <c r="F35" s="110"/>
    </row>
    <row r="36" spans="1:6" x14ac:dyDescent="0.3">
      <c r="A36" s="110"/>
      <c r="B36" s="110"/>
      <c r="C36" s="31" t="s">
        <v>40</v>
      </c>
      <c r="D36" s="32">
        <v>0</v>
      </c>
      <c r="E36" s="33">
        <v>0</v>
      </c>
      <c r="F36" s="110"/>
    </row>
    <row r="37" spans="1:6" x14ac:dyDescent="0.3">
      <c r="A37" s="110"/>
      <c r="B37" s="110"/>
      <c r="C37" s="31" t="s">
        <v>41</v>
      </c>
      <c r="D37" s="32">
        <v>2</v>
      </c>
      <c r="E37" s="33">
        <v>987.5</v>
      </c>
      <c r="F37" s="110"/>
    </row>
    <row r="38" spans="1:6" x14ac:dyDescent="0.3">
      <c r="A38" s="110"/>
      <c r="B38" s="110"/>
      <c r="C38" s="66" t="s">
        <v>13</v>
      </c>
      <c r="D38" s="34">
        <f>SUM(D34:D37)</f>
        <v>2</v>
      </c>
      <c r="E38" s="14">
        <f>SUM(E34:E37)</f>
        <v>987.5</v>
      </c>
      <c r="F38" s="110"/>
    </row>
    <row r="39" spans="1:6" x14ac:dyDescent="0.3">
      <c r="A39" s="111"/>
      <c r="B39" s="111"/>
      <c r="C39" s="66" t="s">
        <v>43</v>
      </c>
      <c r="D39" s="34">
        <f>D28+D33+D38</f>
        <v>51</v>
      </c>
      <c r="E39" s="14">
        <f>E28+E33+E38</f>
        <v>2808437.9029999999</v>
      </c>
      <c r="F39" s="30" t="s">
        <v>44</v>
      </c>
    </row>
    <row r="40" spans="1:6" x14ac:dyDescent="0.3">
      <c r="A40" s="109">
        <v>3</v>
      </c>
      <c r="B40" s="109" t="s">
        <v>134</v>
      </c>
      <c r="C40" s="31" t="s">
        <v>38</v>
      </c>
      <c r="D40" s="32">
        <v>6</v>
      </c>
      <c r="E40" s="33">
        <v>0</v>
      </c>
      <c r="F40" s="109" t="s">
        <v>45</v>
      </c>
    </row>
    <row r="41" spans="1:6" ht="37.5" x14ac:dyDescent="0.3">
      <c r="A41" s="110"/>
      <c r="B41" s="110"/>
      <c r="C41" s="31" t="s">
        <v>39</v>
      </c>
      <c r="D41" s="32">
        <v>0</v>
      </c>
      <c r="E41" s="33">
        <v>0</v>
      </c>
      <c r="F41" s="110"/>
    </row>
    <row r="42" spans="1:6" x14ac:dyDescent="0.3">
      <c r="A42" s="110"/>
      <c r="B42" s="110"/>
      <c r="C42" s="31" t="s">
        <v>40</v>
      </c>
      <c r="D42" s="32">
        <v>0</v>
      </c>
      <c r="E42" s="33">
        <v>0</v>
      </c>
      <c r="F42" s="110"/>
    </row>
    <row r="43" spans="1:6" x14ac:dyDescent="0.3">
      <c r="A43" s="110"/>
      <c r="B43" s="110"/>
      <c r="C43" s="31" t="s">
        <v>41</v>
      </c>
      <c r="D43" s="32">
        <v>0</v>
      </c>
      <c r="E43" s="33">
        <v>0</v>
      </c>
      <c r="F43" s="110"/>
    </row>
    <row r="44" spans="1:6" x14ac:dyDescent="0.3">
      <c r="A44" s="110"/>
      <c r="B44" s="110"/>
      <c r="C44" s="66" t="s">
        <v>13</v>
      </c>
      <c r="D44" s="34">
        <f>SUM(D40:D43)</f>
        <v>6</v>
      </c>
      <c r="E44" s="14">
        <f>SUM(E40:E43)</f>
        <v>0</v>
      </c>
      <c r="F44" s="111"/>
    </row>
    <row r="45" spans="1:6" x14ac:dyDescent="0.3">
      <c r="A45" s="110"/>
      <c r="B45" s="110"/>
      <c r="C45" s="31" t="s">
        <v>38</v>
      </c>
      <c r="D45" s="32">
        <v>0</v>
      </c>
      <c r="E45" s="33">
        <v>0</v>
      </c>
      <c r="F45" s="109" t="s">
        <v>46</v>
      </c>
    </row>
    <row r="46" spans="1:6" ht="37.5" x14ac:dyDescent="0.3">
      <c r="A46" s="110"/>
      <c r="B46" s="110"/>
      <c r="C46" s="31" t="s">
        <v>39</v>
      </c>
      <c r="D46" s="32">
        <v>0</v>
      </c>
      <c r="E46" s="33">
        <v>0</v>
      </c>
      <c r="F46" s="110"/>
    </row>
    <row r="47" spans="1:6" x14ac:dyDescent="0.3">
      <c r="A47" s="110"/>
      <c r="B47" s="110"/>
      <c r="C47" s="31" t="s">
        <v>40</v>
      </c>
      <c r="D47" s="32">
        <v>0</v>
      </c>
      <c r="E47" s="33">
        <v>0</v>
      </c>
      <c r="F47" s="110"/>
    </row>
    <row r="48" spans="1:6" x14ac:dyDescent="0.3">
      <c r="A48" s="110"/>
      <c r="B48" s="110"/>
      <c r="C48" s="31" t="s">
        <v>41</v>
      </c>
      <c r="D48" s="32">
        <v>0</v>
      </c>
      <c r="E48" s="33">
        <v>0</v>
      </c>
      <c r="F48" s="110"/>
    </row>
    <row r="49" spans="1:6" x14ac:dyDescent="0.3">
      <c r="A49" s="110"/>
      <c r="B49" s="110"/>
      <c r="C49" s="66" t="s">
        <v>13</v>
      </c>
      <c r="D49" s="34">
        <f>SUM(D45:D48)</f>
        <v>0</v>
      </c>
      <c r="E49" s="14">
        <f>SUM(E45:E48)</f>
        <v>0</v>
      </c>
      <c r="F49" s="111"/>
    </row>
    <row r="50" spans="1:6" x14ac:dyDescent="0.3">
      <c r="A50" s="110"/>
      <c r="B50" s="110"/>
      <c r="C50" s="31" t="s">
        <v>38</v>
      </c>
      <c r="D50" s="32">
        <v>0</v>
      </c>
      <c r="E50" s="33">
        <v>0</v>
      </c>
      <c r="F50" s="109" t="s">
        <v>42</v>
      </c>
    </row>
    <row r="51" spans="1:6" ht="37.5" x14ac:dyDescent="0.3">
      <c r="A51" s="110"/>
      <c r="B51" s="110"/>
      <c r="C51" s="31" t="s">
        <v>39</v>
      </c>
      <c r="D51" s="32">
        <v>0</v>
      </c>
      <c r="E51" s="33">
        <v>0</v>
      </c>
      <c r="F51" s="110"/>
    </row>
    <row r="52" spans="1:6" x14ac:dyDescent="0.3">
      <c r="A52" s="110"/>
      <c r="B52" s="110"/>
      <c r="C52" s="31" t="s">
        <v>40</v>
      </c>
      <c r="D52" s="32">
        <v>0</v>
      </c>
      <c r="E52" s="33">
        <v>0</v>
      </c>
      <c r="F52" s="110"/>
    </row>
    <row r="53" spans="1:6" x14ac:dyDescent="0.3">
      <c r="A53" s="110"/>
      <c r="B53" s="110"/>
      <c r="C53" s="31" t="s">
        <v>41</v>
      </c>
      <c r="D53" s="32">
        <v>0</v>
      </c>
      <c r="E53" s="33">
        <v>0</v>
      </c>
      <c r="F53" s="110"/>
    </row>
    <row r="54" spans="1:6" x14ac:dyDescent="0.3">
      <c r="A54" s="110"/>
      <c r="B54" s="110"/>
      <c r="C54" s="66" t="s">
        <v>13</v>
      </c>
      <c r="D54" s="34">
        <f>SUM(D50:D53)</f>
        <v>0</v>
      </c>
      <c r="E54" s="14">
        <f>SUM(E50:E53)</f>
        <v>0</v>
      </c>
      <c r="F54" s="110"/>
    </row>
    <row r="55" spans="1:6" x14ac:dyDescent="0.3">
      <c r="A55" s="111"/>
      <c r="B55" s="111"/>
      <c r="C55" s="66" t="s">
        <v>43</v>
      </c>
      <c r="D55" s="34">
        <f>D44+D49+D54</f>
        <v>6</v>
      </c>
      <c r="E55" s="14">
        <f>E44+E49+E54</f>
        <v>0</v>
      </c>
      <c r="F55" s="30" t="s">
        <v>44</v>
      </c>
    </row>
    <row r="56" spans="1:6" x14ac:dyDescent="0.3">
      <c r="A56" s="109">
        <v>4</v>
      </c>
      <c r="B56" s="109" t="s">
        <v>143</v>
      </c>
      <c r="C56" s="31" t="s">
        <v>38</v>
      </c>
      <c r="D56" s="32">
        <v>0</v>
      </c>
      <c r="E56" s="33">
        <v>0</v>
      </c>
      <c r="F56" s="109" t="s">
        <v>45</v>
      </c>
    </row>
    <row r="57" spans="1:6" ht="37.5" x14ac:dyDescent="0.3">
      <c r="A57" s="110"/>
      <c r="B57" s="110"/>
      <c r="C57" s="31" t="s">
        <v>39</v>
      </c>
      <c r="D57" s="32">
        <v>0</v>
      </c>
      <c r="E57" s="33">
        <v>0</v>
      </c>
      <c r="F57" s="110"/>
    </row>
    <row r="58" spans="1:6" x14ac:dyDescent="0.3">
      <c r="A58" s="110"/>
      <c r="B58" s="110"/>
      <c r="C58" s="31" t="s">
        <v>40</v>
      </c>
      <c r="D58" s="32">
        <v>0</v>
      </c>
      <c r="E58" s="33">
        <v>0</v>
      </c>
      <c r="F58" s="110"/>
    </row>
    <row r="59" spans="1:6" x14ac:dyDescent="0.3">
      <c r="A59" s="110"/>
      <c r="B59" s="110"/>
      <c r="C59" s="31" t="s">
        <v>41</v>
      </c>
      <c r="D59" s="32">
        <v>0</v>
      </c>
      <c r="E59" s="33">
        <v>0</v>
      </c>
      <c r="F59" s="110"/>
    </row>
    <row r="60" spans="1:6" x14ac:dyDescent="0.3">
      <c r="A60" s="110"/>
      <c r="B60" s="110"/>
      <c r="C60" s="66" t="s">
        <v>13</v>
      </c>
      <c r="D60" s="34">
        <f>SUM(D57:D59)</f>
        <v>0</v>
      </c>
      <c r="E60" s="14">
        <f>SUM(E56:E59)</f>
        <v>0</v>
      </c>
      <c r="F60" s="111"/>
    </row>
    <row r="61" spans="1:6" x14ac:dyDescent="0.3">
      <c r="A61" s="110"/>
      <c r="B61" s="110"/>
      <c r="C61" s="31" t="s">
        <v>38</v>
      </c>
      <c r="D61" s="32">
        <v>0</v>
      </c>
      <c r="E61" s="33">
        <v>0</v>
      </c>
      <c r="F61" s="109" t="s">
        <v>46</v>
      </c>
    </row>
    <row r="62" spans="1:6" ht="37.5" x14ac:dyDescent="0.3">
      <c r="A62" s="110"/>
      <c r="B62" s="110"/>
      <c r="C62" s="31" t="s">
        <v>39</v>
      </c>
      <c r="D62" s="32">
        <v>0</v>
      </c>
      <c r="E62" s="33">
        <v>0</v>
      </c>
      <c r="F62" s="110"/>
    </row>
    <row r="63" spans="1:6" x14ac:dyDescent="0.3">
      <c r="A63" s="110"/>
      <c r="B63" s="110"/>
      <c r="C63" s="31" t="s">
        <v>40</v>
      </c>
      <c r="D63" s="32">
        <v>0</v>
      </c>
      <c r="E63" s="33">
        <v>0</v>
      </c>
      <c r="F63" s="110"/>
    </row>
    <row r="64" spans="1:6" x14ac:dyDescent="0.3">
      <c r="A64" s="110"/>
      <c r="B64" s="110"/>
      <c r="C64" s="31" t="s">
        <v>41</v>
      </c>
      <c r="D64" s="32">
        <v>0</v>
      </c>
      <c r="E64" s="33">
        <v>0</v>
      </c>
      <c r="F64" s="110"/>
    </row>
    <row r="65" spans="1:6" x14ac:dyDescent="0.3">
      <c r="A65" s="110"/>
      <c r="B65" s="110"/>
      <c r="C65" s="66" t="s">
        <v>13</v>
      </c>
      <c r="D65" s="34">
        <f>SUM(D61:D64)</f>
        <v>0</v>
      </c>
      <c r="E65" s="14">
        <f>SUM(E61:E64)</f>
        <v>0</v>
      </c>
      <c r="F65" s="111"/>
    </row>
    <row r="66" spans="1:6" x14ac:dyDescent="0.3">
      <c r="A66" s="110"/>
      <c r="B66" s="110"/>
      <c r="C66" s="31" t="s">
        <v>38</v>
      </c>
      <c r="D66" s="32">
        <v>0</v>
      </c>
      <c r="E66" s="33">
        <v>0</v>
      </c>
      <c r="F66" s="109" t="s">
        <v>42</v>
      </c>
    </row>
    <row r="67" spans="1:6" ht="37.5" x14ac:dyDescent="0.3">
      <c r="A67" s="110"/>
      <c r="B67" s="110"/>
      <c r="C67" s="31" t="s">
        <v>39</v>
      </c>
      <c r="D67" s="32">
        <v>0</v>
      </c>
      <c r="E67" s="33">
        <v>0</v>
      </c>
      <c r="F67" s="110"/>
    </row>
    <row r="68" spans="1:6" x14ac:dyDescent="0.3">
      <c r="A68" s="110"/>
      <c r="B68" s="110"/>
      <c r="C68" s="31" t="s">
        <v>40</v>
      </c>
      <c r="D68" s="32">
        <v>0</v>
      </c>
      <c r="E68" s="33">
        <v>0</v>
      </c>
      <c r="F68" s="110"/>
    </row>
    <row r="69" spans="1:6" x14ac:dyDescent="0.3">
      <c r="A69" s="110"/>
      <c r="B69" s="110"/>
      <c r="C69" s="31" t="s">
        <v>41</v>
      </c>
      <c r="D69" s="32">
        <v>0</v>
      </c>
      <c r="E69" s="33">
        <v>0</v>
      </c>
      <c r="F69" s="110"/>
    </row>
    <row r="70" spans="1:6" x14ac:dyDescent="0.3">
      <c r="A70" s="110"/>
      <c r="B70" s="110"/>
      <c r="C70" s="66" t="s">
        <v>13</v>
      </c>
      <c r="D70" s="34">
        <f>SUM(D66:D69)</f>
        <v>0</v>
      </c>
      <c r="E70" s="14">
        <f>SUM(E66:E69)</f>
        <v>0</v>
      </c>
      <c r="F70" s="110"/>
    </row>
    <row r="71" spans="1:6" x14ac:dyDescent="0.3">
      <c r="A71" s="111"/>
      <c r="B71" s="111"/>
      <c r="C71" s="66" t="s">
        <v>43</v>
      </c>
      <c r="D71" s="34">
        <f>D60+D65+D70</f>
        <v>0</v>
      </c>
      <c r="E71" s="14">
        <f>E60+E65+E70</f>
        <v>0</v>
      </c>
      <c r="F71" s="30" t="s">
        <v>44</v>
      </c>
    </row>
  </sheetData>
  <mergeCells count="27">
    <mergeCell ref="A40:A55"/>
    <mergeCell ref="B40:B55"/>
    <mergeCell ref="F40:F44"/>
    <mergeCell ref="F45:F49"/>
    <mergeCell ref="F50:F54"/>
    <mergeCell ref="A56:A71"/>
    <mergeCell ref="B56:B71"/>
    <mergeCell ref="F56:F60"/>
    <mergeCell ref="F61:F65"/>
    <mergeCell ref="F66:F70"/>
    <mergeCell ref="A3:F3"/>
    <mergeCell ref="A4:F4"/>
    <mergeCell ref="F8:F12"/>
    <mergeCell ref="F13:F17"/>
    <mergeCell ref="A6:A7"/>
    <mergeCell ref="B6:B7"/>
    <mergeCell ref="C6:C7"/>
    <mergeCell ref="D6:E6"/>
    <mergeCell ref="F6:F7"/>
    <mergeCell ref="B8:B23"/>
    <mergeCell ref="A8:A23"/>
    <mergeCell ref="F18:F22"/>
    <mergeCell ref="A24:A39"/>
    <mergeCell ref="B24:B39"/>
    <mergeCell ref="F24:F28"/>
    <mergeCell ref="F29:F33"/>
    <mergeCell ref="F34:F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15B3-8D60-4A5C-A279-2232E0BF41DA}">
  <dimension ref="A1:O20"/>
  <sheetViews>
    <sheetView topLeftCell="A16" zoomScale="85" zoomScaleNormal="85" workbookViewId="0">
      <selection activeCell="A7" sqref="A7:XFD20"/>
    </sheetView>
  </sheetViews>
  <sheetFormatPr defaultRowHeight="15" x14ac:dyDescent="0.25"/>
  <cols>
    <col min="1" max="1" width="6.7109375" style="64" customWidth="1"/>
    <col min="2" max="2" width="14.42578125" style="64" customWidth="1"/>
    <col min="3" max="3" width="19.42578125" style="64" customWidth="1"/>
    <col min="4" max="4" width="15.140625" style="64" customWidth="1"/>
    <col min="5" max="5" width="9.140625" style="64" customWidth="1"/>
    <col min="6" max="6" width="12.7109375" style="64" customWidth="1"/>
    <col min="7" max="14" width="20" style="64" customWidth="1"/>
    <col min="15" max="15" width="23.140625" style="64" bestFit="1" customWidth="1"/>
    <col min="16" max="16384" width="9.140625" style="64"/>
  </cols>
  <sheetData>
    <row r="1" spans="1:15" x14ac:dyDescent="0.25">
      <c r="O1" s="64" t="s">
        <v>150</v>
      </c>
    </row>
    <row r="2" spans="1:15" x14ac:dyDescent="0.25">
      <c r="A2" s="115" t="s">
        <v>251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5" x14ac:dyDescent="0.25">
      <c r="A3" s="115" t="s">
        <v>10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5" spans="1:15" ht="45" customHeight="1" x14ac:dyDescent="0.25">
      <c r="A5" s="61" t="s">
        <v>106</v>
      </c>
      <c r="B5" s="62" t="s">
        <v>186</v>
      </c>
      <c r="C5" s="61" t="s">
        <v>216</v>
      </c>
      <c r="D5" s="61" t="s">
        <v>188</v>
      </c>
      <c r="E5" s="116" t="s">
        <v>189</v>
      </c>
      <c r="F5" s="117"/>
      <c r="G5" s="61" t="s">
        <v>144</v>
      </c>
      <c r="H5" s="61" t="s">
        <v>190</v>
      </c>
      <c r="I5" s="116" t="s">
        <v>191</v>
      </c>
      <c r="J5" s="117"/>
      <c r="K5" s="61" t="s">
        <v>192</v>
      </c>
      <c r="L5" s="61" t="s">
        <v>217</v>
      </c>
      <c r="M5" s="116" t="s">
        <v>130</v>
      </c>
      <c r="N5" s="118"/>
      <c r="O5" s="61" t="s">
        <v>218</v>
      </c>
    </row>
    <row r="6" spans="1:15" x14ac:dyDescent="0.25">
      <c r="A6" s="61">
        <v>1</v>
      </c>
      <c r="B6" s="61">
        <v>2</v>
      </c>
      <c r="C6" s="61">
        <v>3</v>
      </c>
      <c r="D6" s="61">
        <v>4</v>
      </c>
      <c r="E6" s="116">
        <v>5</v>
      </c>
      <c r="F6" s="118"/>
      <c r="G6" s="61">
        <v>6</v>
      </c>
      <c r="H6" s="61">
        <v>7</v>
      </c>
      <c r="I6" s="119">
        <v>8</v>
      </c>
      <c r="J6" s="120"/>
      <c r="K6" s="61">
        <v>9</v>
      </c>
      <c r="L6" s="61">
        <v>10</v>
      </c>
      <c r="M6" s="119">
        <v>11</v>
      </c>
      <c r="N6" s="120"/>
      <c r="O6" s="61">
        <v>12</v>
      </c>
    </row>
    <row r="7" spans="1:15" s="76" customFormat="1" ht="105" x14ac:dyDescent="0.25">
      <c r="A7" s="79">
        <v>1</v>
      </c>
      <c r="B7" s="121">
        <v>201122696</v>
      </c>
      <c r="C7" s="75" t="s">
        <v>268</v>
      </c>
      <c r="D7" s="75" t="s">
        <v>269</v>
      </c>
      <c r="E7" s="75" t="s">
        <v>197</v>
      </c>
      <c r="F7" s="75" t="s">
        <v>232</v>
      </c>
      <c r="G7" s="75" t="s">
        <v>270</v>
      </c>
      <c r="H7" s="68" t="s">
        <v>271</v>
      </c>
      <c r="I7" s="75" t="s">
        <v>272</v>
      </c>
      <c r="J7" s="75" t="s">
        <v>273</v>
      </c>
      <c r="K7" s="68">
        <v>198</v>
      </c>
      <c r="L7" s="75" t="s">
        <v>148</v>
      </c>
      <c r="M7" s="75" t="s">
        <v>274</v>
      </c>
      <c r="N7" s="75" t="s">
        <v>275</v>
      </c>
      <c r="O7" s="63">
        <v>263640000</v>
      </c>
    </row>
    <row r="8" spans="1:15" s="76" customFormat="1" ht="105" x14ac:dyDescent="0.25">
      <c r="A8" s="79">
        <v>2</v>
      </c>
      <c r="B8" s="122"/>
      <c r="C8" s="75" t="s">
        <v>276</v>
      </c>
      <c r="D8" s="75" t="s">
        <v>277</v>
      </c>
      <c r="E8" s="75" t="s">
        <v>197</v>
      </c>
      <c r="F8" s="75" t="s">
        <v>232</v>
      </c>
      <c r="G8" s="75" t="s">
        <v>278</v>
      </c>
      <c r="H8" s="68" t="s">
        <v>271</v>
      </c>
      <c r="I8" s="75" t="s">
        <v>279</v>
      </c>
      <c r="J8" s="75">
        <v>44315577</v>
      </c>
      <c r="K8" s="68">
        <v>365</v>
      </c>
      <c r="L8" s="75" t="s">
        <v>280</v>
      </c>
      <c r="M8" s="75" t="s">
        <v>232</v>
      </c>
      <c r="N8" s="75" t="s">
        <v>275</v>
      </c>
      <c r="O8" s="63">
        <v>1116000000</v>
      </c>
    </row>
    <row r="9" spans="1:15" s="76" customFormat="1" ht="195" x14ac:dyDescent="0.25">
      <c r="A9" s="79">
        <v>3</v>
      </c>
      <c r="B9" s="122"/>
      <c r="C9" s="75" t="s">
        <v>281</v>
      </c>
      <c r="D9" s="75" t="s">
        <v>199</v>
      </c>
      <c r="E9" s="75" t="s">
        <v>197</v>
      </c>
      <c r="F9" s="75" t="s">
        <v>232</v>
      </c>
      <c r="G9" s="75" t="s">
        <v>282</v>
      </c>
      <c r="H9" s="75" t="s">
        <v>271</v>
      </c>
      <c r="I9" s="75" t="s">
        <v>237</v>
      </c>
      <c r="J9" s="75" t="s">
        <v>238</v>
      </c>
      <c r="K9" s="75">
        <v>60</v>
      </c>
      <c r="L9" s="75" t="s">
        <v>148</v>
      </c>
      <c r="M9" s="75" t="s">
        <v>283</v>
      </c>
      <c r="N9" s="75" t="s">
        <v>284</v>
      </c>
      <c r="O9" s="63">
        <v>68005360</v>
      </c>
    </row>
    <row r="10" spans="1:15" s="76" customFormat="1" ht="195" x14ac:dyDescent="0.25">
      <c r="A10" s="79">
        <v>4</v>
      </c>
      <c r="B10" s="122"/>
      <c r="C10" s="75" t="s">
        <v>285</v>
      </c>
      <c r="D10" s="75" t="s">
        <v>199</v>
      </c>
      <c r="E10" s="75" t="s">
        <v>197</v>
      </c>
      <c r="F10" s="75" t="s">
        <v>232</v>
      </c>
      <c r="G10" s="75" t="s">
        <v>286</v>
      </c>
      <c r="H10" s="75" t="s">
        <v>271</v>
      </c>
      <c r="I10" s="75" t="s">
        <v>237</v>
      </c>
      <c r="J10" s="75" t="s">
        <v>238</v>
      </c>
      <c r="K10" s="75">
        <v>60</v>
      </c>
      <c r="L10" s="75" t="s">
        <v>148</v>
      </c>
      <c r="M10" s="75" t="s">
        <v>287</v>
      </c>
      <c r="N10" s="75" t="s">
        <v>284</v>
      </c>
      <c r="O10" s="63">
        <v>47445600</v>
      </c>
    </row>
    <row r="11" spans="1:15" s="76" customFormat="1" ht="150" x14ac:dyDescent="0.25">
      <c r="A11" s="79">
        <v>5</v>
      </c>
      <c r="B11" s="122"/>
      <c r="C11" s="75" t="s">
        <v>288</v>
      </c>
      <c r="D11" s="75" t="s">
        <v>219</v>
      </c>
      <c r="E11" s="75" t="s">
        <v>197</v>
      </c>
      <c r="F11" s="75" t="s">
        <v>232</v>
      </c>
      <c r="G11" s="75" t="s">
        <v>289</v>
      </c>
      <c r="H11" s="75" t="s">
        <v>206</v>
      </c>
      <c r="I11" s="75" t="s">
        <v>290</v>
      </c>
      <c r="J11" s="75" t="s">
        <v>291</v>
      </c>
      <c r="K11" s="75">
        <v>217</v>
      </c>
      <c r="L11" s="75" t="s">
        <v>292</v>
      </c>
      <c r="M11" s="75" t="s">
        <v>293</v>
      </c>
      <c r="N11" s="75" t="s">
        <v>294</v>
      </c>
      <c r="O11" s="63">
        <v>47040000</v>
      </c>
    </row>
    <row r="12" spans="1:15" s="76" customFormat="1" ht="195" x14ac:dyDescent="0.25">
      <c r="A12" s="79">
        <v>6</v>
      </c>
      <c r="B12" s="122"/>
      <c r="C12" s="75" t="s">
        <v>295</v>
      </c>
      <c r="D12" s="75" t="s">
        <v>199</v>
      </c>
      <c r="E12" s="75" t="s">
        <v>252</v>
      </c>
      <c r="F12" s="75">
        <v>8</v>
      </c>
      <c r="G12" s="75" t="s">
        <v>296</v>
      </c>
      <c r="H12" s="75" t="s">
        <v>206</v>
      </c>
      <c r="I12" s="75" t="s">
        <v>253</v>
      </c>
      <c r="J12" s="75" t="s">
        <v>254</v>
      </c>
      <c r="K12" s="75">
        <v>245</v>
      </c>
      <c r="L12" s="75" t="s">
        <v>148</v>
      </c>
      <c r="M12" s="75" t="s">
        <v>297</v>
      </c>
      <c r="N12" s="75" t="s">
        <v>298</v>
      </c>
      <c r="O12" s="63">
        <v>31600000</v>
      </c>
    </row>
    <row r="13" spans="1:15" s="76" customFormat="1" ht="60" x14ac:dyDescent="0.25">
      <c r="A13" s="79">
        <v>7</v>
      </c>
      <c r="B13" s="122"/>
      <c r="C13" s="75" t="s">
        <v>299</v>
      </c>
      <c r="D13" s="75" t="s">
        <v>220</v>
      </c>
      <c r="E13" s="75" t="s">
        <v>197</v>
      </c>
      <c r="F13" s="75">
        <v>12</v>
      </c>
      <c r="G13" s="75">
        <v>251100243719233</v>
      </c>
      <c r="H13" s="75" t="s">
        <v>271</v>
      </c>
      <c r="I13" s="75" t="s">
        <v>300</v>
      </c>
      <c r="J13" s="75" t="s">
        <v>221</v>
      </c>
      <c r="K13" s="68">
        <v>365</v>
      </c>
      <c r="L13" s="75" t="s">
        <v>301</v>
      </c>
      <c r="M13" s="75" t="s">
        <v>302</v>
      </c>
      <c r="N13" s="75" t="s">
        <v>303</v>
      </c>
      <c r="O13" s="63">
        <v>1800000</v>
      </c>
    </row>
    <row r="14" spans="1:15" s="76" customFormat="1" ht="180" x14ac:dyDescent="0.25">
      <c r="A14" s="79">
        <v>8</v>
      </c>
      <c r="B14" s="122"/>
      <c r="C14" s="75" t="s">
        <v>304</v>
      </c>
      <c r="D14" s="75" t="s">
        <v>226</v>
      </c>
      <c r="E14" s="75" t="s">
        <v>197</v>
      </c>
      <c r="F14" s="75" t="s">
        <v>232</v>
      </c>
      <c r="G14" s="75" t="s">
        <v>305</v>
      </c>
      <c r="H14" s="75" t="s">
        <v>271</v>
      </c>
      <c r="I14" s="75" t="s">
        <v>227</v>
      </c>
      <c r="J14" s="75" t="s">
        <v>228</v>
      </c>
      <c r="K14" s="75">
        <v>365</v>
      </c>
      <c r="L14" s="75" t="s">
        <v>229</v>
      </c>
      <c r="M14" s="75" t="s">
        <v>306</v>
      </c>
      <c r="N14" s="75" t="s">
        <v>307</v>
      </c>
      <c r="O14" s="63">
        <v>1680000</v>
      </c>
    </row>
    <row r="15" spans="1:15" s="76" customFormat="1" ht="150" x14ac:dyDescent="0.25">
      <c r="A15" s="79">
        <v>9</v>
      </c>
      <c r="B15" s="122"/>
      <c r="C15" s="75" t="s">
        <v>223</v>
      </c>
      <c r="D15" s="75" t="s">
        <v>224</v>
      </c>
      <c r="E15" s="75" t="s">
        <v>197</v>
      </c>
      <c r="F15" s="75">
        <v>7</v>
      </c>
      <c r="G15" s="75" t="s">
        <v>308</v>
      </c>
      <c r="H15" s="75" t="s">
        <v>271</v>
      </c>
      <c r="I15" s="75" t="s">
        <v>235</v>
      </c>
      <c r="J15" s="75" t="s">
        <v>236</v>
      </c>
      <c r="K15" s="75">
        <v>258</v>
      </c>
      <c r="L15" s="75" t="s">
        <v>309</v>
      </c>
      <c r="M15" s="75">
        <v>23</v>
      </c>
      <c r="N15" s="75" t="s">
        <v>310</v>
      </c>
      <c r="O15" s="63">
        <v>118800000</v>
      </c>
    </row>
    <row r="16" spans="1:15" s="76" customFormat="1" ht="150" x14ac:dyDescent="0.25">
      <c r="A16" s="79">
        <v>10</v>
      </c>
      <c r="B16" s="122"/>
      <c r="C16" s="75" t="s">
        <v>223</v>
      </c>
      <c r="D16" s="75" t="s">
        <v>224</v>
      </c>
      <c r="E16" s="75" t="s">
        <v>197</v>
      </c>
      <c r="F16" s="75" t="s">
        <v>232</v>
      </c>
      <c r="G16" s="75" t="s">
        <v>311</v>
      </c>
      <c r="H16" s="75" t="s">
        <v>271</v>
      </c>
      <c r="I16" s="75" t="s">
        <v>312</v>
      </c>
      <c r="J16" s="75" t="s">
        <v>225</v>
      </c>
      <c r="K16" s="75">
        <v>10</v>
      </c>
      <c r="L16" s="75" t="s">
        <v>309</v>
      </c>
      <c r="M16" s="75" t="s">
        <v>313</v>
      </c>
      <c r="N16" s="75" t="s">
        <v>310</v>
      </c>
      <c r="O16" s="63">
        <v>42261733</v>
      </c>
    </row>
    <row r="17" spans="1:15" s="76" customFormat="1" ht="135" x14ac:dyDescent="0.25">
      <c r="A17" s="79">
        <v>11</v>
      </c>
      <c r="B17" s="122"/>
      <c r="C17" s="75" t="s">
        <v>234</v>
      </c>
      <c r="D17" s="75" t="s">
        <v>314</v>
      </c>
      <c r="E17" s="75" t="s">
        <v>197</v>
      </c>
      <c r="F17" s="75" t="s">
        <v>232</v>
      </c>
      <c r="G17" s="75" t="s">
        <v>315</v>
      </c>
      <c r="H17" s="75" t="s">
        <v>206</v>
      </c>
      <c r="I17" s="75" t="s">
        <v>316</v>
      </c>
      <c r="J17" s="75" t="s">
        <v>317</v>
      </c>
      <c r="K17" s="75">
        <v>15</v>
      </c>
      <c r="L17" s="75" t="s">
        <v>149</v>
      </c>
      <c r="M17" s="75" t="s">
        <v>255</v>
      </c>
      <c r="N17" s="75" t="s">
        <v>318</v>
      </c>
      <c r="O17" s="63">
        <v>18283800</v>
      </c>
    </row>
    <row r="18" spans="1:15" s="76" customFormat="1" ht="75" x14ac:dyDescent="0.25">
      <c r="A18" s="79">
        <v>12</v>
      </c>
      <c r="B18" s="122"/>
      <c r="C18" s="75" t="s">
        <v>319</v>
      </c>
      <c r="D18" s="75" t="s">
        <v>220</v>
      </c>
      <c r="E18" s="75" t="s">
        <v>197</v>
      </c>
      <c r="F18" s="75">
        <v>11</v>
      </c>
      <c r="G18" s="75">
        <v>251100243865261</v>
      </c>
      <c r="H18" s="75" t="s">
        <v>271</v>
      </c>
      <c r="I18" s="75" t="s">
        <v>320</v>
      </c>
      <c r="J18" s="75" t="s">
        <v>321</v>
      </c>
      <c r="K18" s="75">
        <v>334</v>
      </c>
      <c r="L18" s="75" t="s">
        <v>301</v>
      </c>
      <c r="M18" s="75" t="s">
        <v>302</v>
      </c>
      <c r="N18" s="75" t="s">
        <v>322</v>
      </c>
      <c r="O18" s="63">
        <v>1849320</v>
      </c>
    </row>
    <row r="19" spans="1:15" s="76" customFormat="1" ht="15.75" x14ac:dyDescent="0.25">
      <c r="A19" s="123" t="s">
        <v>215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4"/>
      <c r="O19" s="80">
        <f>SUM(O7:O18)</f>
        <v>1758405813</v>
      </c>
    </row>
    <row r="20" spans="1:15" s="76" customFormat="1" ht="15.75" x14ac:dyDescent="0.25">
      <c r="A20" s="125" t="s">
        <v>323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81">
        <v>12667588548</v>
      </c>
    </row>
  </sheetData>
  <mergeCells count="11">
    <mergeCell ref="A20:N20"/>
    <mergeCell ref="E6:F6"/>
    <mergeCell ref="I6:J6"/>
    <mergeCell ref="M6:N6"/>
    <mergeCell ref="B7:B18"/>
    <mergeCell ref="A19:N19"/>
    <mergeCell ref="A2:O2"/>
    <mergeCell ref="A3:O3"/>
    <mergeCell ref="E5:F5"/>
    <mergeCell ref="I5:J5"/>
    <mergeCell ref="M5:N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7C1D4-A9D0-487D-9F1E-C7D660DB879F}">
  <dimension ref="A3:N47"/>
  <sheetViews>
    <sheetView zoomScale="85" zoomScaleNormal="85" zoomScaleSheetLayoutView="70" workbookViewId="0">
      <pane ySplit="5" topLeftCell="A43" activePane="bottomLeft" state="frozen"/>
      <selection activeCell="F9" sqref="F9"/>
      <selection pane="bottomLeft" activeCell="F41" sqref="F41"/>
    </sheetView>
  </sheetViews>
  <sheetFormatPr defaultRowHeight="15.75" x14ac:dyDescent="0.25"/>
  <cols>
    <col min="1" max="1" width="6.7109375" style="52" customWidth="1"/>
    <col min="2" max="2" width="10.85546875" style="52" customWidth="1"/>
    <col min="3" max="3" width="13.28515625" style="52" customWidth="1"/>
    <col min="4" max="4" width="20.7109375" style="52" customWidth="1"/>
    <col min="5" max="5" width="26.28515625" style="52" bestFit="1" customWidth="1"/>
    <col min="6" max="6" width="26.85546875" style="52" customWidth="1"/>
    <col min="7" max="7" width="15.5703125" style="52" customWidth="1"/>
    <col min="8" max="8" width="15" style="52" customWidth="1"/>
    <col min="9" max="9" width="23.5703125" style="52" customWidth="1"/>
    <col min="10" max="10" width="22.5703125" style="52" customWidth="1"/>
    <col min="11" max="11" width="24.28515625" style="52" customWidth="1"/>
    <col min="12" max="12" width="15.5703125" style="52" customWidth="1"/>
    <col min="13" max="13" width="23.85546875" style="52" customWidth="1"/>
    <col min="14" max="14" width="16.7109375" style="73" bestFit="1" customWidth="1"/>
    <col min="15" max="16384" width="9.140625" style="52"/>
  </cols>
  <sheetData>
    <row r="3" spans="1:14" s="38" customFormat="1" ht="79.5" customHeight="1" x14ac:dyDescent="0.3">
      <c r="A3" s="127" t="s">
        <v>488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4" s="38" customFormat="1" ht="19.5" thickBot="1" x14ac:dyDescent="0.35">
      <c r="H4" s="38" t="s">
        <v>152</v>
      </c>
      <c r="J4" s="39"/>
      <c r="N4" s="71" t="s">
        <v>153</v>
      </c>
    </row>
    <row r="5" spans="1:14" s="44" customFormat="1" ht="111" thickBot="1" x14ac:dyDescent="0.3">
      <c r="A5" s="40" t="s">
        <v>106</v>
      </c>
      <c r="B5" s="41" t="s">
        <v>154</v>
      </c>
      <c r="C5" s="41" t="s">
        <v>155</v>
      </c>
      <c r="D5" s="41" t="s">
        <v>156</v>
      </c>
      <c r="E5" s="41" t="s">
        <v>55</v>
      </c>
      <c r="F5" s="41" t="s">
        <v>157</v>
      </c>
      <c r="G5" s="41" t="s">
        <v>158</v>
      </c>
      <c r="H5" s="41" t="s">
        <v>159</v>
      </c>
      <c r="I5" s="41" t="s">
        <v>160</v>
      </c>
      <c r="J5" s="42" t="s">
        <v>161</v>
      </c>
      <c r="K5" s="41" t="s">
        <v>162</v>
      </c>
      <c r="L5" s="41" t="s">
        <v>163</v>
      </c>
      <c r="M5" s="41" t="s">
        <v>164</v>
      </c>
      <c r="N5" s="43" t="s">
        <v>165</v>
      </c>
    </row>
    <row r="6" spans="1:14" ht="204.75" x14ac:dyDescent="0.25">
      <c r="A6" s="45">
        <v>1</v>
      </c>
      <c r="B6" s="46" t="s">
        <v>166</v>
      </c>
      <c r="C6" s="45">
        <v>4299990</v>
      </c>
      <c r="D6" s="45" t="s">
        <v>249</v>
      </c>
      <c r="E6" s="47">
        <f t="shared" ref="E6" si="0">+J6</f>
        <v>2114895120</v>
      </c>
      <c r="F6" s="48" t="s">
        <v>168</v>
      </c>
      <c r="G6" s="46" t="s">
        <v>169</v>
      </c>
      <c r="H6" s="46">
        <v>1</v>
      </c>
      <c r="I6" s="53">
        <v>2114895120</v>
      </c>
      <c r="J6" s="54">
        <f t="shared" ref="J6" si="1">+I6*H6</f>
        <v>2114895120</v>
      </c>
      <c r="K6" s="46" t="s">
        <v>170</v>
      </c>
      <c r="L6" s="50" t="s">
        <v>489</v>
      </c>
      <c r="M6" s="51" t="s">
        <v>248</v>
      </c>
      <c r="N6" s="72">
        <v>100</v>
      </c>
    </row>
    <row r="7" spans="1:14" ht="110.25" x14ac:dyDescent="0.25">
      <c r="A7" s="45">
        <f t="shared" ref="A7:A47" si="2">+A6+1</f>
        <v>2</v>
      </c>
      <c r="B7" s="46" t="s">
        <v>166</v>
      </c>
      <c r="C7" s="45">
        <v>4299990</v>
      </c>
      <c r="D7" s="45" t="s">
        <v>173</v>
      </c>
      <c r="E7" s="47">
        <f>+J7</f>
        <v>33950000</v>
      </c>
      <c r="F7" s="48" t="s">
        <v>168</v>
      </c>
      <c r="G7" s="46" t="s">
        <v>169</v>
      </c>
      <c r="H7" s="46">
        <v>1</v>
      </c>
      <c r="I7" s="53">
        <v>33950000</v>
      </c>
      <c r="J7" s="54">
        <f>+I7*H7</f>
        <v>33950000</v>
      </c>
      <c r="K7" s="46" t="s">
        <v>170</v>
      </c>
      <c r="L7" s="50" t="s">
        <v>490</v>
      </c>
      <c r="M7" s="51" t="s">
        <v>179</v>
      </c>
      <c r="N7" s="72">
        <v>100</v>
      </c>
    </row>
    <row r="8" spans="1:14" ht="110.25" x14ac:dyDescent="0.25">
      <c r="A8" s="45">
        <f t="shared" si="2"/>
        <v>3</v>
      </c>
      <c r="B8" s="46" t="s">
        <v>166</v>
      </c>
      <c r="C8" s="45">
        <v>4299990</v>
      </c>
      <c r="D8" s="45" t="s">
        <v>167</v>
      </c>
      <c r="E8" s="47">
        <f t="shared" ref="E8:E19" si="3">+J8</f>
        <v>10092900000</v>
      </c>
      <c r="F8" s="48" t="s">
        <v>168</v>
      </c>
      <c r="G8" s="46" t="s">
        <v>169</v>
      </c>
      <c r="H8" s="46">
        <v>1</v>
      </c>
      <c r="I8" s="53">
        <v>10092900000</v>
      </c>
      <c r="J8" s="54">
        <f t="shared" ref="J8:J19" si="4">+I8*H8</f>
        <v>10092900000</v>
      </c>
      <c r="K8" s="46" t="s">
        <v>170</v>
      </c>
      <c r="L8" s="50" t="s">
        <v>491</v>
      </c>
      <c r="M8" s="51" t="s">
        <v>264</v>
      </c>
      <c r="N8" s="72">
        <v>30</v>
      </c>
    </row>
    <row r="9" spans="1:14" s="101" customFormat="1" ht="110.25" x14ac:dyDescent="0.25">
      <c r="A9" s="45">
        <f t="shared" si="2"/>
        <v>4</v>
      </c>
      <c r="B9" s="46" t="s">
        <v>166</v>
      </c>
      <c r="C9" s="45">
        <v>4299990</v>
      </c>
      <c r="D9" s="45" t="s">
        <v>167</v>
      </c>
      <c r="E9" s="47">
        <f t="shared" si="3"/>
        <v>42000000</v>
      </c>
      <c r="F9" s="48" t="s">
        <v>168</v>
      </c>
      <c r="G9" s="46" t="s">
        <v>169</v>
      </c>
      <c r="H9" s="46">
        <v>1</v>
      </c>
      <c r="I9" s="100">
        <v>42000000</v>
      </c>
      <c r="J9" s="47">
        <f t="shared" si="4"/>
        <v>42000000</v>
      </c>
      <c r="K9" s="46" t="s">
        <v>170</v>
      </c>
      <c r="L9" s="50" t="s">
        <v>491</v>
      </c>
      <c r="M9" s="51" t="s">
        <v>180</v>
      </c>
      <c r="N9" s="46">
        <v>90</v>
      </c>
    </row>
    <row r="10" spans="1:14" ht="110.25" x14ac:dyDescent="0.25">
      <c r="A10" s="45">
        <f t="shared" si="2"/>
        <v>5</v>
      </c>
      <c r="B10" s="46" t="s">
        <v>166</v>
      </c>
      <c r="C10" s="45">
        <v>4299990</v>
      </c>
      <c r="D10" s="45" t="s">
        <v>167</v>
      </c>
      <c r="E10" s="47">
        <f t="shared" si="3"/>
        <v>1485250000</v>
      </c>
      <c r="F10" s="48" t="s">
        <v>168</v>
      </c>
      <c r="G10" s="46" t="s">
        <v>169</v>
      </c>
      <c r="H10" s="46">
        <v>1</v>
      </c>
      <c r="I10" s="53">
        <v>1485250000</v>
      </c>
      <c r="J10" s="47">
        <f t="shared" si="4"/>
        <v>1485250000</v>
      </c>
      <c r="K10" s="46" t="s">
        <v>170</v>
      </c>
      <c r="L10" s="50" t="s">
        <v>491</v>
      </c>
      <c r="M10" s="51" t="s">
        <v>171</v>
      </c>
      <c r="N10" s="72">
        <v>70</v>
      </c>
    </row>
    <row r="11" spans="1:14" s="101" customFormat="1" ht="110.25" x14ac:dyDescent="0.25">
      <c r="A11" s="45">
        <f t="shared" si="2"/>
        <v>6</v>
      </c>
      <c r="B11" s="46" t="s">
        <v>166</v>
      </c>
      <c r="C11" s="45">
        <v>4299990</v>
      </c>
      <c r="D11" s="45" t="s">
        <v>167</v>
      </c>
      <c r="E11" s="47">
        <f t="shared" si="3"/>
        <v>335861069</v>
      </c>
      <c r="F11" s="48" t="s">
        <v>168</v>
      </c>
      <c r="G11" s="46" t="s">
        <v>169</v>
      </c>
      <c r="H11" s="46">
        <v>1</v>
      </c>
      <c r="I11" s="51">
        <v>335861069</v>
      </c>
      <c r="J11" s="47">
        <f t="shared" si="4"/>
        <v>335861069</v>
      </c>
      <c r="K11" s="46" t="s">
        <v>170</v>
      </c>
      <c r="L11" s="50" t="s">
        <v>491</v>
      </c>
      <c r="M11" s="51" t="s">
        <v>492</v>
      </c>
      <c r="N11" s="46">
        <v>85</v>
      </c>
    </row>
    <row r="12" spans="1:14" s="101" customFormat="1" ht="110.25" x14ac:dyDescent="0.25">
      <c r="A12" s="45">
        <f t="shared" si="2"/>
        <v>7</v>
      </c>
      <c r="B12" s="46" t="s">
        <v>166</v>
      </c>
      <c r="C12" s="45">
        <v>4299990</v>
      </c>
      <c r="D12" s="45" t="s">
        <v>167</v>
      </c>
      <c r="E12" s="47">
        <f t="shared" si="3"/>
        <v>619500000</v>
      </c>
      <c r="F12" s="48" t="s">
        <v>168</v>
      </c>
      <c r="G12" s="46" t="s">
        <v>169</v>
      </c>
      <c r="H12" s="46">
        <v>1</v>
      </c>
      <c r="I12" s="102">
        <v>619500000</v>
      </c>
      <c r="J12" s="47">
        <f t="shared" si="4"/>
        <v>619500000</v>
      </c>
      <c r="K12" s="46" t="s">
        <v>170</v>
      </c>
      <c r="L12" s="50" t="s">
        <v>491</v>
      </c>
      <c r="M12" s="51" t="s">
        <v>492</v>
      </c>
      <c r="N12" s="46">
        <v>85</v>
      </c>
    </row>
    <row r="13" spans="1:14" ht="110.25" x14ac:dyDescent="0.25">
      <c r="A13" s="45">
        <f t="shared" si="2"/>
        <v>8</v>
      </c>
      <c r="B13" s="46" t="s">
        <v>166</v>
      </c>
      <c r="C13" s="45">
        <v>4299990</v>
      </c>
      <c r="D13" s="45" t="s">
        <v>167</v>
      </c>
      <c r="E13" s="47">
        <f t="shared" si="3"/>
        <v>913214568</v>
      </c>
      <c r="F13" s="48" t="s">
        <v>168</v>
      </c>
      <c r="G13" s="46" t="s">
        <v>169</v>
      </c>
      <c r="H13" s="46">
        <v>1</v>
      </c>
      <c r="I13" s="53">
        <v>913214568</v>
      </c>
      <c r="J13" s="54">
        <f t="shared" si="4"/>
        <v>913214568</v>
      </c>
      <c r="K13" s="46" t="s">
        <v>170</v>
      </c>
      <c r="L13" s="50" t="s">
        <v>491</v>
      </c>
      <c r="M13" s="51" t="s">
        <v>264</v>
      </c>
      <c r="N13" s="72">
        <v>30</v>
      </c>
    </row>
    <row r="14" spans="1:14" ht="110.25" x14ac:dyDescent="0.25">
      <c r="A14" s="45">
        <f t="shared" si="2"/>
        <v>9</v>
      </c>
      <c r="B14" s="46" t="s">
        <v>166</v>
      </c>
      <c r="C14" s="45">
        <v>4299990</v>
      </c>
      <c r="D14" s="45" t="s">
        <v>167</v>
      </c>
      <c r="E14" s="47">
        <f t="shared" si="3"/>
        <v>70000000</v>
      </c>
      <c r="F14" s="48" t="s">
        <v>168</v>
      </c>
      <c r="G14" s="46" t="s">
        <v>169</v>
      </c>
      <c r="H14" s="46">
        <v>2</v>
      </c>
      <c r="I14" s="53">
        <v>35000000</v>
      </c>
      <c r="J14" s="54">
        <f t="shared" si="4"/>
        <v>70000000</v>
      </c>
      <c r="K14" s="46" t="s">
        <v>170</v>
      </c>
      <c r="L14" s="50" t="s">
        <v>491</v>
      </c>
      <c r="M14" s="51" t="s">
        <v>246</v>
      </c>
      <c r="N14" s="72">
        <v>30</v>
      </c>
    </row>
    <row r="15" spans="1:14" ht="110.25" x14ac:dyDescent="0.25">
      <c r="A15" s="45">
        <f t="shared" si="2"/>
        <v>10</v>
      </c>
      <c r="B15" s="46" t="s">
        <v>166</v>
      </c>
      <c r="C15" s="45">
        <v>4299990</v>
      </c>
      <c r="D15" s="45" t="s">
        <v>173</v>
      </c>
      <c r="E15" s="47">
        <f t="shared" si="3"/>
        <v>418488000</v>
      </c>
      <c r="F15" s="48" t="s">
        <v>168</v>
      </c>
      <c r="G15" s="46" t="s">
        <v>169</v>
      </c>
      <c r="H15" s="46">
        <v>1</v>
      </c>
      <c r="I15" s="53">
        <v>418488000</v>
      </c>
      <c r="J15" s="54">
        <f t="shared" si="4"/>
        <v>418488000</v>
      </c>
      <c r="K15" s="46" t="s">
        <v>170</v>
      </c>
      <c r="L15" s="50" t="s">
        <v>491</v>
      </c>
      <c r="M15" s="51" t="s">
        <v>247</v>
      </c>
      <c r="N15" s="72">
        <v>70</v>
      </c>
    </row>
    <row r="16" spans="1:14" ht="110.25" x14ac:dyDescent="0.25">
      <c r="A16" s="45">
        <f t="shared" si="2"/>
        <v>11</v>
      </c>
      <c r="B16" s="46" t="s">
        <v>166</v>
      </c>
      <c r="C16" s="45">
        <v>4299990</v>
      </c>
      <c r="D16" s="45" t="s">
        <v>173</v>
      </c>
      <c r="E16" s="47">
        <f t="shared" si="3"/>
        <v>373615200</v>
      </c>
      <c r="F16" s="48" t="s">
        <v>168</v>
      </c>
      <c r="G16" s="46" t="s">
        <v>169</v>
      </c>
      <c r="H16" s="46">
        <v>1</v>
      </c>
      <c r="I16" s="53">
        <v>373615200</v>
      </c>
      <c r="J16" s="54">
        <f t="shared" si="4"/>
        <v>373615200</v>
      </c>
      <c r="K16" s="46" t="s">
        <v>170</v>
      </c>
      <c r="L16" s="50" t="s">
        <v>491</v>
      </c>
      <c r="M16" s="51" t="s">
        <v>247</v>
      </c>
      <c r="N16" s="72">
        <v>70</v>
      </c>
    </row>
    <row r="17" spans="1:14" ht="110.25" x14ac:dyDescent="0.25">
      <c r="A17" s="45">
        <f t="shared" si="2"/>
        <v>12</v>
      </c>
      <c r="B17" s="46" t="s">
        <v>166</v>
      </c>
      <c r="C17" s="45">
        <v>4299990</v>
      </c>
      <c r="D17" s="45" t="s">
        <v>173</v>
      </c>
      <c r="E17" s="47">
        <f t="shared" si="3"/>
        <v>263081000</v>
      </c>
      <c r="F17" s="48" t="s">
        <v>168</v>
      </c>
      <c r="G17" s="46" t="s">
        <v>169</v>
      </c>
      <c r="H17" s="46">
        <v>1</v>
      </c>
      <c r="I17" s="53">
        <v>263081000</v>
      </c>
      <c r="J17" s="54">
        <f t="shared" si="4"/>
        <v>263081000</v>
      </c>
      <c r="K17" s="46" t="s">
        <v>170</v>
      </c>
      <c r="L17" s="50" t="s">
        <v>491</v>
      </c>
      <c r="M17" s="51" t="s">
        <v>247</v>
      </c>
      <c r="N17" s="72">
        <v>70</v>
      </c>
    </row>
    <row r="18" spans="1:14" s="101" customFormat="1" ht="110.25" x14ac:dyDescent="0.25">
      <c r="A18" s="45">
        <f t="shared" si="2"/>
        <v>13</v>
      </c>
      <c r="B18" s="46" t="s">
        <v>166</v>
      </c>
      <c r="C18" s="45">
        <v>4299990</v>
      </c>
      <c r="D18" s="45" t="s">
        <v>167</v>
      </c>
      <c r="E18" s="47">
        <f t="shared" si="3"/>
        <v>556500000</v>
      </c>
      <c r="F18" s="48" t="s">
        <v>168</v>
      </c>
      <c r="G18" s="46" t="s">
        <v>169</v>
      </c>
      <c r="H18" s="46">
        <v>1</v>
      </c>
      <c r="I18" s="102">
        <v>556500000</v>
      </c>
      <c r="J18" s="47">
        <f t="shared" si="4"/>
        <v>556500000</v>
      </c>
      <c r="K18" s="46" t="s">
        <v>170</v>
      </c>
      <c r="L18" s="50" t="s">
        <v>491</v>
      </c>
      <c r="M18" s="51" t="s">
        <v>492</v>
      </c>
      <c r="N18" s="46">
        <v>70</v>
      </c>
    </row>
    <row r="19" spans="1:14" ht="110.25" x14ac:dyDescent="0.25">
      <c r="A19" s="45">
        <f t="shared" si="2"/>
        <v>14</v>
      </c>
      <c r="B19" s="46" t="s">
        <v>166</v>
      </c>
      <c r="C19" s="45">
        <v>4299990</v>
      </c>
      <c r="D19" s="45" t="s">
        <v>167</v>
      </c>
      <c r="E19" s="47">
        <f t="shared" si="3"/>
        <v>1876730444.4000001</v>
      </c>
      <c r="F19" s="48" t="s">
        <v>168</v>
      </c>
      <c r="G19" s="46" t="s">
        <v>169</v>
      </c>
      <c r="H19" s="46">
        <v>1</v>
      </c>
      <c r="I19" s="53">
        <v>1876730444.4000001</v>
      </c>
      <c r="J19" s="54">
        <f t="shared" si="4"/>
        <v>1876730444.4000001</v>
      </c>
      <c r="K19" s="46" t="s">
        <v>170</v>
      </c>
      <c r="L19" s="50" t="s">
        <v>491</v>
      </c>
      <c r="M19" s="51" t="s">
        <v>264</v>
      </c>
      <c r="N19" s="72">
        <v>15</v>
      </c>
    </row>
    <row r="20" spans="1:14" ht="110.25" x14ac:dyDescent="0.25">
      <c r="A20" s="45">
        <f t="shared" si="2"/>
        <v>15</v>
      </c>
      <c r="B20" s="46" t="s">
        <v>166</v>
      </c>
      <c r="C20" s="45">
        <v>4299990</v>
      </c>
      <c r="D20" s="45" t="s">
        <v>173</v>
      </c>
      <c r="E20" s="47">
        <f>+J20</f>
        <v>31500000</v>
      </c>
      <c r="F20" s="48" t="s">
        <v>168</v>
      </c>
      <c r="G20" s="46" t="s">
        <v>169</v>
      </c>
      <c r="H20" s="46">
        <v>1</v>
      </c>
      <c r="I20" s="53">
        <v>31500000</v>
      </c>
      <c r="J20" s="54">
        <f>+I20*H20</f>
        <v>31500000</v>
      </c>
      <c r="K20" s="46" t="s">
        <v>170</v>
      </c>
      <c r="L20" s="50" t="s">
        <v>490</v>
      </c>
      <c r="M20" s="51" t="s">
        <v>179</v>
      </c>
      <c r="N20" s="72">
        <v>70</v>
      </c>
    </row>
    <row r="21" spans="1:14" ht="110.25" x14ac:dyDescent="0.25">
      <c r="A21" s="45">
        <f t="shared" si="2"/>
        <v>16</v>
      </c>
      <c r="B21" s="46" t="s">
        <v>166</v>
      </c>
      <c r="C21" s="45">
        <v>4299990</v>
      </c>
      <c r="D21" s="45" t="s">
        <v>173</v>
      </c>
      <c r="E21" s="47">
        <f>+J21</f>
        <v>21000000</v>
      </c>
      <c r="F21" s="48" t="s">
        <v>168</v>
      </c>
      <c r="G21" s="46" t="s">
        <v>169</v>
      </c>
      <c r="H21" s="46">
        <v>1</v>
      </c>
      <c r="I21" s="53">
        <v>21000000</v>
      </c>
      <c r="J21" s="54">
        <f>+I21*H21</f>
        <v>21000000</v>
      </c>
      <c r="K21" s="46" t="s">
        <v>170</v>
      </c>
      <c r="L21" s="50" t="s">
        <v>490</v>
      </c>
      <c r="M21" s="51" t="s">
        <v>179</v>
      </c>
      <c r="N21" s="72">
        <v>70</v>
      </c>
    </row>
    <row r="22" spans="1:14" ht="110.25" x14ac:dyDescent="0.25">
      <c r="A22" s="45">
        <f t="shared" si="2"/>
        <v>17</v>
      </c>
      <c r="B22" s="46" t="s">
        <v>166</v>
      </c>
      <c r="C22" s="45">
        <v>4299990</v>
      </c>
      <c r="D22" s="45" t="s">
        <v>173</v>
      </c>
      <c r="E22" s="47">
        <f>+J22</f>
        <v>17500000</v>
      </c>
      <c r="F22" s="48" t="s">
        <v>168</v>
      </c>
      <c r="G22" s="46" t="s">
        <v>169</v>
      </c>
      <c r="H22" s="46">
        <v>1</v>
      </c>
      <c r="I22" s="53">
        <v>17500000</v>
      </c>
      <c r="J22" s="54">
        <f>+I22*H22</f>
        <v>17500000</v>
      </c>
      <c r="K22" s="46" t="s">
        <v>170</v>
      </c>
      <c r="L22" s="50" t="s">
        <v>490</v>
      </c>
      <c r="M22" s="51" t="s">
        <v>179</v>
      </c>
      <c r="N22" s="72">
        <v>70</v>
      </c>
    </row>
    <row r="23" spans="1:14" ht="110.25" x14ac:dyDescent="0.25">
      <c r="A23" s="45">
        <f t="shared" si="2"/>
        <v>18</v>
      </c>
      <c r="B23" s="46" t="s">
        <v>166</v>
      </c>
      <c r="C23" s="45">
        <v>4299990</v>
      </c>
      <c r="D23" s="45" t="s">
        <v>167</v>
      </c>
      <c r="E23" s="47">
        <f t="shared" ref="E23:E47" si="5">+J23</f>
        <v>119000000</v>
      </c>
      <c r="F23" s="48" t="s">
        <v>168</v>
      </c>
      <c r="G23" s="46" t="s">
        <v>169</v>
      </c>
      <c r="H23" s="46">
        <v>1</v>
      </c>
      <c r="I23" s="53">
        <v>119000000</v>
      </c>
      <c r="J23" s="54">
        <f t="shared" ref="J23:J47" si="6">+I23*H23</f>
        <v>119000000</v>
      </c>
      <c r="K23" s="46" t="s">
        <v>170</v>
      </c>
      <c r="L23" s="50" t="s">
        <v>491</v>
      </c>
      <c r="M23" s="51" t="s">
        <v>233</v>
      </c>
      <c r="N23" s="72">
        <v>70</v>
      </c>
    </row>
    <row r="24" spans="1:14" s="101" customFormat="1" ht="110.25" x14ac:dyDescent="0.25">
      <c r="A24" s="45">
        <f t="shared" si="2"/>
        <v>19</v>
      </c>
      <c r="B24" s="46" t="s">
        <v>166</v>
      </c>
      <c r="C24" s="45">
        <v>4299990</v>
      </c>
      <c r="D24" s="45" t="s">
        <v>167</v>
      </c>
      <c r="E24" s="47">
        <f t="shared" si="5"/>
        <v>378000000</v>
      </c>
      <c r="F24" s="48" t="s">
        <v>168</v>
      </c>
      <c r="G24" s="46" t="s">
        <v>169</v>
      </c>
      <c r="H24" s="46">
        <v>1</v>
      </c>
      <c r="I24" s="49">
        <v>378000000</v>
      </c>
      <c r="J24" s="47">
        <f t="shared" si="6"/>
        <v>378000000</v>
      </c>
      <c r="K24" s="46" t="s">
        <v>170</v>
      </c>
      <c r="L24" s="50" t="s">
        <v>491</v>
      </c>
      <c r="M24" s="51" t="s">
        <v>178</v>
      </c>
      <c r="N24" s="46">
        <v>70</v>
      </c>
    </row>
    <row r="25" spans="1:14" s="101" customFormat="1" ht="110.25" x14ac:dyDescent="0.25">
      <c r="A25" s="45">
        <f t="shared" si="2"/>
        <v>20</v>
      </c>
      <c r="B25" s="46" t="s">
        <v>166</v>
      </c>
      <c r="C25" s="45">
        <v>4299990</v>
      </c>
      <c r="D25" s="45" t="s">
        <v>167</v>
      </c>
      <c r="E25" s="47">
        <f t="shared" si="5"/>
        <v>2582817390.6500001</v>
      </c>
      <c r="F25" s="48" t="s">
        <v>168</v>
      </c>
      <c r="G25" s="46" t="s">
        <v>169</v>
      </c>
      <c r="H25" s="46">
        <v>1</v>
      </c>
      <c r="I25" s="102">
        <v>2582817390.6500001</v>
      </c>
      <c r="J25" s="47">
        <f t="shared" si="6"/>
        <v>2582817390.6500001</v>
      </c>
      <c r="K25" s="46" t="s">
        <v>170</v>
      </c>
      <c r="L25" s="50" t="s">
        <v>491</v>
      </c>
      <c r="M25" s="51" t="s">
        <v>492</v>
      </c>
      <c r="N25" s="46">
        <v>85</v>
      </c>
    </row>
    <row r="26" spans="1:14" s="101" customFormat="1" ht="110.25" x14ac:dyDescent="0.25">
      <c r="A26" s="45">
        <f t="shared" si="2"/>
        <v>21</v>
      </c>
      <c r="B26" s="46" t="s">
        <v>166</v>
      </c>
      <c r="C26" s="45">
        <v>4299990</v>
      </c>
      <c r="D26" s="45" t="s">
        <v>167</v>
      </c>
      <c r="E26" s="47">
        <f t="shared" si="5"/>
        <v>2940000000</v>
      </c>
      <c r="F26" s="48" t="s">
        <v>168</v>
      </c>
      <c r="G26" s="46" t="s">
        <v>169</v>
      </c>
      <c r="H26" s="46">
        <v>1</v>
      </c>
      <c r="I26" s="100">
        <v>2940000000</v>
      </c>
      <c r="J26" s="47">
        <f t="shared" si="6"/>
        <v>2940000000</v>
      </c>
      <c r="K26" s="46" t="s">
        <v>170</v>
      </c>
      <c r="L26" s="50" t="s">
        <v>491</v>
      </c>
      <c r="M26" s="51" t="s">
        <v>178</v>
      </c>
      <c r="N26" s="46">
        <v>85</v>
      </c>
    </row>
    <row r="27" spans="1:14" s="101" customFormat="1" ht="110.25" x14ac:dyDescent="0.25">
      <c r="A27" s="45">
        <f t="shared" si="2"/>
        <v>22</v>
      </c>
      <c r="B27" s="46" t="s">
        <v>172</v>
      </c>
      <c r="C27" s="45">
        <v>4299990</v>
      </c>
      <c r="D27" s="45" t="s">
        <v>167</v>
      </c>
      <c r="E27" s="47">
        <f t="shared" si="5"/>
        <v>7476712320</v>
      </c>
      <c r="F27" s="48" t="s">
        <v>168</v>
      </c>
      <c r="G27" s="46" t="s">
        <v>169</v>
      </c>
      <c r="H27" s="46">
        <v>1</v>
      </c>
      <c r="I27" s="102">
        <v>7476712320</v>
      </c>
      <c r="J27" s="47">
        <f t="shared" si="6"/>
        <v>7476712320</v>
      </c>
      <c r="K27" s="46" t="s">
        <v>170</v>
      </c>
      <c r="L27" s="50" t="s">
        <v>491</v>
      </c>
      <c r="M27" s="51" t="s">
        <v>492</v>
      </c>
      <c r="N27" s="46">
        <v>100</v>
      </c>
    </row>
    <row r="28" spans="1:14" ht="78.75" x14ac:dyDescent="0.25">
      <c r="A28" s="45">
        <f t="shared" si="2"/>
        <v>23</v>
      </c>
      <c r="B28" s="46" t="s">
        <v>172</v>
      </c>
      <c r="C28" s="45">
        <v>4299990</v>
      </c>
      <c r="D28" s="45" t="s">
        <v>184</v>
      </c>
      <c r="E28" s="47">
        <f t="shared" si="5"/>
        <v>5999000</v>
      </c>
      <c r="F28" s="48" t="s">
        <v>168</v>
      </c>
      <c r="G28" s="46" t="s">
        <v>169</v>
      </c>
      <c r="H28" s="46">
        <v>1</v>
      </c>
      <c r="I28" s="53">
        <v>5999000</v>
      </c>
      <c r="J28" s="54">
        <f t="shared" si="6"/>
        <v>5999000</v>
      </c>
      <c r="K28" s="46" t="s">
        <v>170</v>
      </c>
      <c r="L28" s="50" t="s">
        <v>493</v>
      </c>
      <c r="M28" s="51" t="s">
        <v>494</v>
      </c>
      <c r="N28" s="72"/>
    </row>
    <row r="29" spans="1:14" ht="78.75" x14ac:dyDescent="0.25">
      <c r="A29" s="45">
        <f t="shared" si="2"/>
        <v>24</v>
      </c>
      <c r="B29" s="46" t="s">
        <v>172</v>
      </c>
      <c r="C29" s="45">
        <v>4299990</v>
      </c>
      <c r="D29" s="45" t="s">
        <v>184</v>
      </c>
      <c r="E29" s="47">
        <f t="shared" si="5"/>
        <v>3490000</v>
      </c>
      <c r="F29" s="48" t="s">
        <v>168</v>
      </c>
      <c r="G29" s="46" t="s">
        <v>169</v>
      </c>
      <c r="H29" s="46">
        <v>1</v>
      </c>
      <c r="I29" s="53">
        <v>3490000</v>
      </c>
      <c r="J29" s="54">
        <f t="shared" si="6"/>
        <v>3490000</v>
      </c>
      <c r="K29" s="46" t="s">
        <v>170</v>
      </c>
      <c r="L29" s="50" t="s">
        <v>493</v>
      </c>
      <c r="M29" s="51" t="s">
        <v>494</v>
      </c>
      <c r="N29" s="72"/>
    </row>
    <row r="30" spans="1:14" ht="84" customHeight="1" x14ac:dyDescent="0.25">
      <c r="A30" s="45">
        <f t="shared" si="2"/>
        <v>25</v>
      </c>
      <c r="B30" s="46" t="s">
        <v>172</v>
      </c>
      <c r="C30" s="45">
        <v>4299990</v>
      </c>
      <c r="D30" s="45" t="s">
        <v>184</v>
      </c>
      <c r="E30" s="47">
        <f t="shared" si="5"/>
        <v>2968000</v>
      </c>
      <c r="F30" s="48" t="s">
        <v>168</v>
      </c>
      <c r="G30" s="46" t="s">
        <v>169</v>
      </c>
      <c r="H30" s="46">
        <v>1</v>
      </c>
      <c r="I30" s="53">
        <v>2968000</v>
      </c>
      <c r="J30" s="54">
        <f t="shared" si="6"/>
        <v>2968000</v>
      </c>
      <c r="K30" s="46" t="s">
        <v>170</v>
      </c>
      <c r="L30" s="50" t="s">
        <v>490</v>
      </c>
      <c r="M30" s="51" t="s">
        <v>174</v>
      </c>
      <c r="N30" s="72">
        <v>100</v>
      </c>
    </row>
    <row r="31" spans="1:14" ht="110.25" x14ac:dyDescent="0.25">
      <c r="A31" s="45">
        <f t="shared" si="2"/>
        <v>26</v>
      </c>
      <c r="B31" s="46" t="s">
        <v>172</v>
      </c>
      <c r="C31" s="45">
        <v>4299990</v>
      </c>
      <c r="D31" s="45" t="s">
        <v>167</v>
      </c>
      <c r="E31" s="47">
        <f t="shared" si="5"/>
        <v>434000000</v>
      </c>
      <c r="F31" s="48" t="s">
        <v>168</v>
      </c>
      <c r="G31" s="46" t="s">
        <v>169</v>
      </c>
      <c r="H31" s="46">
        <v>1</v>
      </c>
      <c r="I31" s="53">
        <v>434000000</v>
      </c>
      <c r="J31" s="54">
        <f t="shared" si="6"/>
        <v>434000000</v>
      </c>
      <c r="K31" s="46" t="s">
        <v>170</v>
      </c>
      <c r="L31" s="50" t="s">
        <v>491</v>
      </c>
      <c r="M31" s="51" t="s">
        <v>233</v>
      </c>
      <c r="N31" s="72">
        <v>70</v>
      </c>
    </row>
    <row r="32" spans="1:14" ht="110.25" x14ac:dyDescent="0.25">
      <c r="A32" s="45">
        <f t="shared" si="2"/>
        <v>27</v>
      </c>
      <c r="B32" s="46" t="s">
        <v>172</v>
      </c>
      <c r="C32" s="45">
        <v>4299990</v>
      </c>
      <c r="D32" s="45" t="s">
        <v>167</v>
      </c>
      <c r="E32" s="47">
        <f t="shared" si="5"/>
        <v>1148320320</v>
      </c>
      <c r="F32" s="48" t="s">
        <v>168</v>
      </c>
      <c r="G32" s="46" t="s">
        <v>169</v>
      </c>
      <c r="H32" s="46">
        <v>1</v>
      </c>
      <c r="I32" s="53">
        <v>1148320320</v>
      </c>
      <c r="J32" s="54">
        <f t="shared" si="6"/>
        <v>1148320320</v>
      </c>
      <c r="K32" s="46" t="s">
        <v>170</v>
      </c>
      <c r="L32" s="50" t="s">
        <v>491</v>
      </c>
      <c r="M32" s="51" t="s">
        <v>233</v>
      </c>
      <c r="N32" s="72">
        <v>15</v>
      </c>
    </row>
    <row r="33" spans="1:14" s="101" customFormat="1" ht="78.75" x14ac:dyDescent="0.25">
      <c r="A33" s="45">
        <f t="shared" si="2"/>
        <v>28</v>
      </c>
      <c r="B33" s="46" t="s">
        <v>172</v>
      </c>
      <c r="C33" s="45">
        <v>4299990</v>
      </c>
      <c r="D33" s="45" t="s">
        <v>175</v>
      </c>
      <c r="E33" s="47">
        <f t="shared" si="5"/>
        <v>792846000</v>
      </c>
      <c r="F33" s="48" t="s">
        <v>168</v>
      </c>
      <c r="G33" s="46" t="s">
        <v>169</v>
      </c>
      <c r="H33" s="46">
        <v>1</v>
      </c>
      <c r="I33" s="100">
        <v>792846000</v>
      </c>
      <c r="J33" s="47">
        <f t="shared" si="6"/>
        <v>792846000</v>
      </c>
      <c r="K33" s="46" t="s">
        <v>170</v>
      </c>
      <c r="L33" s="50" t="s">
        <v>177</v>
      </c>
      <c r="M33" s="51" t="s">
        <v>176</v>
      </c>
      <c r="N33" s="46"/>
    </row>
    <row r="34" spans="1:14" s="101" customFormat="1" ht="110.25" x14ac:dyDescent="0.25">
      <c r="A34" s="45">
        <f t="shared" si="2"/>
        <v>29</v>
      </c>
      <c r="B34" s="46" t="s">
        <v>172</v>
      </c>
      <c r="C34" s="45">
        <v>4299990</v>
      </c>
      <c r="D34" s="45" t="s">
        <v>167</v>
      </c>
      <c r="E34" s="47">
        <f t="shared" si="5"/>
        <v>2377900000</v>
      </c>
      <c r="F34" s="48" t="s">
        <v>168</v>
      </c>
      <c r="G34" s="46" t="s">
        <v>169</v>
      </c>
      <c r="H34" s="46">
        <v>1</v>
      </c>
      <c r="I34" s="100">
        <v>2377900000</v>
      </c>
      <c r="J34" s="47">
        <f t="shared" si="6"/>
        <v>2377900000</v>
      </c>
      <c r="K34" s="46" t="s">
        <v>170</v>
      </c>
      <c r="L34" s="50" t="s">
        <v>491</v>
      </c>
      <c r="M34" s="51" t="s">
        <v>178</v>
      </c>
      <c r="N34" s="46">
        <v>15</v>
      </c>
    </row>
    <row r="35" spans="1:14" ht="110.25" x14ac:dyDescent="0.25">
      <c r="A35" s="45">
        <f t="shared" si="2"/>
        <v>30</v>
      </c>
      <c r="B35" s="46" t="s">
        <v>172</v>
      </c>
      <c r="C35" s="45">
        <v>4299990</v>
      </c>
      <c r="D35" s="45" t="s">
        <v>167</v>
      </c>
      <c r="E35" s="47">
        <f t="shared" si="5"/>
        <v>1886730148</v>
      </c>
      <c r="F35" s="48" t="s">
        <v>168</v>
      </c>
      <c r="G35" s="46" t="s">
        <v>169</v>
      </c>
      <c r="H35" s="46">
        <v>1</v>
      </c>
      <c r="I35" s="53">
        <v>1886730148</v>
      </c>
      <c r="J35" s="54">
        <f t="shared" si="6"/>
        <v>1886730148</v>
      </c>
      <c r="K35" s="46" t="s">
        <v>170</v>
      </c>
      <c r="L35" s="50" t="s">
        <v>491</v>
      </c>
      <c r="M35" s="51" t="s">
        <v>264</v>
      </c>
      <c r="N35" s="72">
        <v>15</v>
      </c>
    </row>
    <row r="36" spans="1:14" s="101" customFormat="1" ht="110.25" x14ac:dyDescent="0.25">
      <c r="A36" s="45">
        <f t="shared" si="2"/>
        <v>31</v>
      </c>
      <c r="B36" s="46" t="s">
        <v>172</v>
      </c>
      <c r="C36" s="45">
        <v>4299990</v>
      </c>
      <c r="D36" s="45" t="s">
        <v>167</v>
      </c>
      <c r="E36" s="47">
        <f t="shared" si="5"/>
        <v>415520000</v>
      </c>
      <c r="F36" s="48" t="s">
        <v>168</v>
      </c>
      <c r="G36" s="46" t="s">
        <v>169</v>
      </c>
      <c r="H36" s="46">
        <v>1</v>
      </c>
      <c r="I36" s="102">
        <v>415520000</v>
      </c>
      <c r="J36" s="47">
        <f t="shared" si="6"/>
        <v>415520000</v>
      </c>
      <c r="K36" s="46" t="s">
        <v>170</v>
      </c>
      <c r="L36" s="50" t="s">
        <v>491</v>
      </c>
      <c r="M36" s="51" t="s">
        <v>492</v>
      </c>
      <c r="N36" s="46">
        <v>30</v>
      </c>
    </row>
    <row r="37" spans="1:14" ht="110.25" x14ac:dyDescent="0.25">
      <c r="A37" s="45">
        <f t="shared" si="2"/>
        <v>32</v>
      </c>
      <c r="B37" s="46" t="s">
        <v>172</v>
      </c>
      <c r="C37" s="45">
        <v>4299990</v>
      </c>
      <c r="D37" s="45" t="s">
        <v>167</v>
      </c>
      <c r="E37" s="47">
        <f>+J37</f>
        <v>647125000</v>
      </c>
      <c r="F37" s="48" t="s">
        <v>168</v>
      </c>
      <c r="G37" s="46" t="s">
        <v>169</v>
      </c>
      <c r="H37" s="46">
        <v>1</v>
      </c>
      <c r="I37" s="53">
        <v>647125000</v>
      </c>
      <c r="J37" s="54">
        <f>+I37*H37</f>
        <v>647125000</v>
      </c>
      <c r="K37" s="46" t="s">
        <v>170</v>
      </c>
      <c r="L37" s="50" t="s">
        <v>491</v>
      </c>
      <c r="M37" s="51" t="s">
        <v>264</v>
      </c>
      <c r="N37" s="72">
        <v>30</v>
      </c>
    </row>
    <row r="38" spans="1:14" ht="78.75" x14ac:dyDescent="0.25">
      <c r="A38" s="45">
        <f t="shared" si="2"/>
        <v>33</v>
      </c>
      <c r="B38" s="46" t="s">
        <v>181</v>
      </c>
      <c r="C38" s="45">
        <v>4299990</v>
      </c>
      <c r="D38" s="45" t="s">
        <v>184</v>
      </c>
      <c r="E38" s="47">
        <f t="shared" si="5"/>
        <v>3000000</v>
      </c>
      <c r="F38" s="48" t="s">
        <v>168</v>
      </c>
      <c r="G38" s="46" t="s">
        <v>169</v>
      </c>
      <c r="H38" s="46">
        <v>1</v>
      </c>
      <c r="I38" s="53">
        <v>3000000</v>
      </c>
      <c r="J38" s="54">
        <f t="shared" si="6"/>
        <v>3000000</v>
      </c>
      <c r="K38" s="46" t="s">
        <v>170</v>
      </c>
      <c r="L38" s="50" t="s">
        <v>185</v>
      </c>
      <c r="M38" s="51" t="s">
        <v>495</v>
      </c>
      <c r="N38" s="72">
        <v>100</v>
      </c>
    </row>
    <row r="39" spans="1:14" ht="110.25" x14ac:dyDescent="0.25">
      <c r="A39" s="45">
        <f t="shared" si="2"/>
        <v>34</v>
      </c>
      <c r="B39" s="46" t="s">
        <v>181</v>
      </c>
      <c r="C39" s="45">
        <v>4299990</v>
      </c>
      <c r="D39" s="45" t="s">
        <v>167</v>
      </c>
      <c r="E39" s="47">
        <f t="shared" si="5"/>
        <v>42000000</v>
      </c>
      <c r="F39" s="48" t="s">
        <v>168</v>
      </c>
      <c r="G39" s="46" t="s">
        <v>169</v>
      </c>
      <c r="H39" s="46">
        <v>1</v>
      </c>
      <c r="I39" s="53">
        <v>42000000</v>
      </c>
      <c r="J39" s="54">
        <f t="shared" si="6"/>
        <v>42000000</v>
      </c>
      <c r="K39" s="46" t="s">
        <v>170</v>
      </c>
      <c r="L39" s="50" t="s">
        <v>490</v>
      </c>
      <c r="M39" s="51" t="s">
        <v>263</v>
      </c>
      <c r="N39" s="72">
        <v>30</v>
      </c>
    </row>
    <row r="40" spans="1:14" ht="78.75" x14ac:dyDescent="0.25">
      <c r="A40" s="45">
        <f t="shared" si="2"/>
        <v>35</v>
      </c>
      <c r="B40" s="46" t="s">
        <v>182</v>
      </c>
      <c r="C40" s="45">
        <v>4299990</v>
      </c>
      <c r="D40" s="45" t="s">
        <v>496</v>
      </c>
      <c r="E40" s="47">
        <f t="shared" si="5"/>
        <v>507271000</v>
      </c>
      <c r="F40" s="48" t="s">
        <v>168</v>
      </c>
      <c r="G40" s="46" t="s">
        <v>169</v>
      </c>
      <c r="H40" s="46">
        <v>1</v>
      </c>
      <c r="I40" s="53">
        <v>507271000</v>
      </c>
      <c r="J40" s="54">
        <f t="shared" si="6"/>
        <v>507271000</v>
      </c>
      <c r="K40" s="46" t="s">
        <v>170</v>
      </c>
      <c r="L40" s="50" t="s">
        <v>185</v>
      </c>
      <c r="M40" s="51" t="s">
        <v>497</v>
      </c>
      <c r="N40" s="72">
        <v>30</v>
      </c>
    </row>
    <row r="41" spans="1:14" ht="110.25" x14ac:dyDescent="0.25">
      <c r="A41" s="45">
        <f t="shared" si="2"/>
        <v>36</v>
      </c>
      <c r="B41" s="46" t="s">
        <v>182</v>
      </c>
      <c r="C41" s="45">
        <v>4299990</v>
      </c>
      <c r="D41" s="45" t="s">
        <v>167</v>
      </c>
      <c r="E41" s="47">
        <f t="shared" si="5"/>
        <v>588700000</v>
      </c>
      <c r="F41" s="48" t="s">
        <v>168</v>
      </c>
      <c r="G41" s="46" t="s">
        <v>169</v>
      </c>
      <c r="H41" s="46">
        <v>1</v>
      </c>
      <c r="I41" s="53">
        <v>588700000</v>
      </c>
      <c r="J41" s="54">
        <f t="shared" si="6"/>
        <v>588700000</v>
      </c>
      <c r="K41" s="46" t="s">
        <v>170</v>
      </c>
      <c r="L41" s="50" t="s">
        <v>491</v>
      </c>
      <c r="M41" s="51" t="s">
        <v>498</v>
      </c>
      <c r="N41" s="72">
        <v>30</v>
      </c>
    </row>
    <row r="42" spans="1:14" ht="78.75" x14ac:dyDescent="0.25">
      <c r="A42" s="45">
        <f t="shared" si="2"/>
        <v>37</v>
      </c>
      <c r="B42" s="46" t="s">
        <v>182</v>
      </c>
      <c r="C42" s="45">
        <v>4299990</v>
      </c>
      <c r="D42" s="45" t="s">
        <v>496</v>
      </c>
      <c r="E42" s="47">
        <f t="shared" si="5"/>
        <v>7500000</v>
      </c>
      <c r="F42" s="48" t="s">
        <v>168</v>
      </c>
      <c r="G42" s="46" t="s">
        <v>169</v>
      </c>
      <c r="H42" s="46">
        <v>1</v>
      </c>
      <c r="I42" s="53">
        <v>7500000</v>
      </c>
      <c r="J42" s="54">
        <f t="shared" si="6"/>
        <v>7500000</v>
      </c>
      <c r="K42" s="46" t="s">
        <v>170</v>
      </c>
      <c r="L42" s="50" t="s">
        <v>185</v>
      </c>
      <c r="M42" s="51" t="s">
        <v>499</v>
      </c>
      <c r="N42" s="72">
        <v>30</v>
      </c>
    </row>
    <row r="43" spans="1:14" ht="78.75" x14ac:dyDescent="0.25">
      <c r="A43" s="45">
        <f t="shared" si="2"/>
        <v>38</v>
      </c>
      <c r="B43" s="46" t="s">
        <v>182</v>
      </c>
      <c r="C43" s="45">
        <v>4299990</v>
      </c>
      <c r="D43" s="45" t="s">
        <v>167</v>
      </c>
      <c r="E43" s="47">
        <f t="shared" si="5"/>
        <v>135000000</v>
      </c>
      <c r="F43" s="48" t="s">
        <v>168</v>
      </c>
      <c r="G43" s="46" t="s">
        <v>169</v>
      </c>
      <c r="H43" s="46">
        <v>1</v>
      </c>
      <c r="I43" s="53">
        <v>135000000</v>
      </c>
      <c r="J43" s="54">
        <f t="shared" si="6"/>
        <v>135000000</v>
      </c>
      <c r="K43" s="46" t="s">
        <v>170</v>
      </c>
      <c r="L43" s="50" t="s">
        <v>185</v>
      </c>
      <c r="M43" s="51" t="s">
        <v>500</v>
      </c>
      <c r="N43" s="72">
        <v>30</v>
      </c>
    </row>
    <row r="44" spans="1:14" ht="78.75" x14ac:dyDescent="0.25">
      <c r="A44" s="45">
        <f t="shared" si="2"/>
        <v>39</v>
      </c>
      <c r="B44" s="46" t="s">
        <v>183</v>
      </c>
      <c r="C44" s="45">
        <v>4299990</v>
      </c>
      <c r="D44" s="45" t="s">
        <v>496</v>
      </c>
      <c r="E44" s="47">
        <f t="shared" si="5"/>
        <v>32480000</v>
      </c>
      <c r="F44" s="48" t="s">
        <v>168</v>
      </c>
      <c r="G44" s="46" t="s">
        <v>169</v>
      </c>
      <c r="H44" s="46">
        <v>1</v>
      </c>
      <c r="I44" s="53">
        <v>32480000</v>
      </c>
      <c r="J44" s="54">
        <f t="shared" si="6"/>
        <v>32480000</v>
      </c>
      <c r="K44" s="46" t="s">
        <v>170</v>
      </c>
      <c r="L44" s="50" t="s">
        <v>493</v>
      </c>
      <c r="M44" s="51" t="s">
        <v>501</v>
      </c>
      <c r="N44" s="72">
        <v>30</v>
      </c>
    </row>
    <row r="45" spans="1:14" ht="78.75" x14ac:dyDescent="0.25">
      <c r="A45" s="45">
        <f t="shared" si="2"/>
        <v>40</v>
      </c>
      <c r="B45" s="46" t="s">
        <v>183</v>
      </c>
      <c r="C45" s="45">
        <v>4299990</v>
      </c>
      <c r="D45" s="45" t="s">
        <v>496</v>
      </c>
      <c r="E45" s="47">
        <f t="shared" si="5"/>
        <v>18500000</v>
      </c>
      <c r="F45" s="48" t="s">
        <v>168</v>
      </c>
      <c r="G45" s="46" t="s">
        <v>169</v>
      </c>
      <c r="H45" s="46">
        <v>1</v>
      </c>
      <c r="I45" s="53">
        <v>18500000</v>
      </c>
      <c r="J45" s="54">
        <f t="shared" si="6"/>
        <v>18500000</v>
      </c>
      <c r="K45" s="46" t="s">
        <v>170</v>
      </c>
      <c r="L45" s="50" t="s">
        <v>493</v>
      </c>
      <c r="M45" s="51" t="s">
        <v>502</v>
      </c>
      <c r="N45" s="72">
        <v>30</v>
      </c>
    </row>
    <row r="46" spans="1:14" ht="78.75" x14ac:dyDescent="0.25">
      <c r="A46" s="45">
        <f t="shared" si="2"/>
        <v>41</v>
      </c>
      <c r="B46" s="46" t="s">
        <v>244</v>
      </c>
      <c r="C46" s="45">
        <v>4299990</v>
      </c>
      <c r="D46" s="45" t="s">
        <v>496</v>
      </c>
      <c r="E46" s="47">
        <f t="shared" si="5"/>
        <v>27500000</v>
      </c>
      <c r="F46" s="48" t="s">
        <v>168</v>
      </c>
      <c r="G46" s="46" t="s">
        <v>169</v>
      </c>
      <c r="H46" s="46">
        <v>1</v>
      </c>
      <c r="I46" s="53">
        <v>27500000</v>
      </c>
      <c r="J46" s="54">
        <f t="shared" si="6"/>
        <v>27500000</v>
      </c>
      <c r="K46" s="46" t="s">
        <v>170</v>
      </c>
      <c r="L46" s="50" t="s">
        <v>493</v>
      </c>
      <c r="M46" s="51" t="s">
        <v>245</v>
      </c>
      <c r="N46" s="72">
        <v>30</v>
      </c>
    </row>
    <row r="47" spans="1:14" ht="110.25" x14ac:dyDescent="0.25">
      <c r="A47" s="45">
        <f t="shared" si="2"/>
        <v>42</v>
      </c>
      <c r="B47" s="46" t="s">
        <v>244</v>
      </c>
      <c r="C47" s="45">
        <v>4299990</v>
      </c>
      <c r="D47" s="45" t="s">
        <v>167</v>
      </c>
      <c r="E47" s="47">
        <f t="shared" si="5"/>
        <v>1012826000</v>
      </c>
      <c r="F47" s="48" t="s">
        <v>168</v>
      </c>
      <c r="G47" s="46" t="s">
        <v>169</v>
      </c>
      <c r="H47" s="46">
        <v>1</v>
      </c>
      <c r="I47" s="53">
        <v>1012826000</v>
      </c>
      <c r="J47" s="54">
        <f t="shared" si="6"/>
        <v>1012826000</v>
      </c>
      <c r="K47" s="46" t="s">
        <v>170</v>
      </c>
      <c r="L47" s="50" t="s">
        <v>491</v>
      </c>
      <c r="M47" s="51" t="s">
        <v>503</v>
      </c>
      <c r="N47" s="72">
        <v>30</v>
      </c>
    </row>
  </sheetData>
  <autoFilter ref="A5:N5" xr:uid="{E904B5AB-DD65-4BDC-80CB-76007154D132}"/>
  <mergeCells count="1">
    <mergeCell ref="A3:N3"/>
  </mergeCells>
  <pageMargins left="0.7" right="0.7" top="0.75" bottom="0.75" header="0.3" footer="0.3"/>
  <pageSetup paperSize="9" scale="3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96613-2244-4936-A055-C05FA7171D87}">
  <dimension ref="A1:T60"/>
  <sheetViews>
    <sheetView zoomScale="85" zoomScaleNormal="85" workbookViewId="0">
      <selection activeCell="A8" sqref="A8:XFD60"/>
    </sheetView>
  </sheetViews>
  <sheetFormatPr defaultColWidth="9.28515625" defaultRowHeight="15" x14ac:dyDescent="0.25"/>
  <cols>
    <col min="1" max="1" width="9.28515625" style="60"/>
    <col min="2" max="2" width="15.140625" style="60" customWidth="1"/>
    <col min="3" max="3" width="23.42578125" style="60" customWidth="1"/>
    <col min="4" max="4" width="29.7109375" style="60" customWidth="1"/>
    <col min="5" max="5" width="10.140625" style="60" customWidth="1"/>
    <col min="6" max="6" width="9.28515625" style="60"/>
    <col min="7" max="7" width="19.28515625" style="60" customWidth="1"/>
    <col min="8" max="8" width="22.140625" style="60" customWidth="1"/>
    <col min="9" max="9" width="27.5703125" style="60" customWidth="1"/>
    <col min="10" max="10" width="16" style="60" customWidth="1"/>
    <col min="11" max="11" width="13" style="60" customWidth="1"/>
    <col min="12" max="12" width="13.140625" style="60" customWidth="1"/>
    <col min="13" max="13" width="15.140625" style="60" customWidth="1"/>
    <col min="14" max="14" width="19.5703125" style="60" customWidth="1"/>
    <col min="15" max="15" width="19.85546875" style="60" customWidth="1"/>
    <col min="16" max="16384" width="9.28515625" style="60"/>
  </cols>
  <sheetData>
    <row r="1" spans="1:15" ht="18.75" x14ac:dyDescent="0.3">
      <c r="O1" s="2" t="s">
        <v>151</v>
      </c>
    </row>
    <row r="2" spans="1:15" x14ac:dyDescent="0.25">
      <c r="A2" s="135" t="s">
        <v>243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5" x14ac:dyDescent="0.25">
      <c r="A3" s="135" t="s">
        <v>10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5" spans="1:15" ht="15" customHeight="1" x14ac:dyDescent="0.25">
      <c r="A5" s="144" t="s">
        <v>106</v>
      </c>
      <c r="B5" s="144" t="s">
        <v>186</v>
      </c>
      <c r="C5" s="144" t="s">
        <v>187</v>
      </c>
      <c r="D5" s="144" t="s">
        <v>188</v>
      </c>
      <c r="E5" s="140" t="s">
        <v>189</v>
      </c>
      <c r="F5" s="141"/>
      <c r="G5" s="144" t="s">
        <v>144</v>
      </c>
      <c r="H5" s="138" t="s">
        <v>190</v>
      </c>
      <c r="I5" s="140" t="s">
        <v>191</v>
      </c>
      <c r="J5" s="141"/>
      <c r="K5" s="140" t="s">
        <v>130</v>
      </c>
      <c r="L5" s="141"/>
      <c r="M5" s="138" t="s">
        <v>192</v>
      </c>
      <c r="N5" s="144" t="s">
        <v>193</v>
      </c>
      <c r="O5" s="138" t="s">
        <v>194</v>
      </c>
    </row>
    <row r="6" spans="1:15" ht="45" customHeight="1" x14ac:dyDescent="0.25">
      <c r="A6" s="144"/>
      <c r="B6" s="144"/>
      <c r="C6" s="144"/>
      <c r="D6" s="144"/>
      <c r="E6" s="142"/>
      <c r="F6" s="143"/>
      <c r="G6" s="144"/>
      <c r="H6" s="139"/>
      <c r="I6" s="142"/>
      <c r="J6" s="143"/>
      <c r="K6" s="142"/>
      <c r="L6" s="143"/>
      <c r="M6" s="139"/>
      <c r="N6" s="144"/>
      <c r="O6" s="139"/>
    </row>
    <row r="7" spans="1:15" x14ac:dyDescent="0.25">
      <c r="A7" s="55">
        <v>1</v>
      </c>
      <c r="B7" s="56">
        <v>2</v>
      </c>
      <c r="C7" s="55">
        <v>3</v>
      </c>
      <c r="D7" s="55">
        <v>4</v>
      </c>
      <c r="E7" s="136">
        <v>5</v>
      </c>
      <c r="F7" s="137"/>
      <c r="G7" s="55">
        <v>6</v>
      </c>
      <c r="H7" s="57">
        <v>7</v>
      </c>
      <c r="I7" s="136">
        <v>8</v>
      </c>
      <c r="J7" s="137"/>
      <c r="K7" s="136">
        <v>9</v>
      </c>
      <c r="L7" s="137"/>
      <c r="M7" s="57">
        <v>10</v>
      </c>
      <c r="N7" s="55">
        <v>11</v>
      </c>
      <c r="O7" s="55">
        <v>12</v>
      </c>
    </row>
    <row r="8" spans="1:15" s="76" customFormat="1" ht="15.75" x14ac:dyDescent="0.25">
      <c r="A8" s="124" t="s">
        <v>195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30"/>
    </row>
    <row r="9" spans="1:15" s="76" customFormat="1" x14ac:dyDescent="0.25">
      <c r="A9" s="69" t="s">
        <v>8</v>
      </c>
      <c r="B9" s="78" t="s">
        <v>8</v>
      </c>
      <c r="C9" s="58" t="s">
        <v>8</v>
      </c>
      <c r="D9" s="58" t="s">
        <v>8</v>
      </c>
      <c r="E9" s="58" t="s">
        <v>8</v>
      </c>
      <c r="F9" s="58" t="s">
        <v>8</v>
      </c>
      <c r="G9" s="58" t="s">
        <v>8</v>
      </c>
      <c r="H9" s="58" t="s">
        <v>8</v>
      </c>
      <c r="I9" s="58" t="s">
        <v>8</v>
      </c>
      <c r="J9" s="58" t="s">
        <v>8</v>
      </c>
      <c r="K9" s="58" t="s">
        <v>8</v>
      </c>
      <c r="L9" s="58" t="s">
        <v>8</v>
      </c>
      <c r="M9" s="58" t="s">
        <v>8</v>
      </c>
      <c r="N9" s="58" t="s">
        <v>8</v>
      </c>
      <c r="O9" s="58" t="s">
        <v>8</v>
      </c>
    </row>
    <row r="10" spans="1:15" s="76" customFormat="1" ht="15.75" x14ac:dyDescent="0.25">
      <c r="A10" s="124" t="s">
        <v>196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30"/>
    </row>
    <row r="11" spans="1:15" s="76" customFormat="1" x14ac:dyDescent="0.25">
      <c r="A11" s="69" t="s">
        <v>8</v>
      </c>
      <c r="B11" s="78" t="s">
        <v>8</v>
      </c>
      <c r="C11" s="58" t="s">
        <v>8</v>
      </c>
      <c r="D11" s="58" t="s">
        <v>8</v>
      </c>
      <c r="E11" s="58" t="s">
        <v>8</v>
      </c>
      <c r="F11" s="58" t="s">
        <v>8</v>
      </c>
      <c r="G11" s="58" t="s">
        <v>8</v>
      </c>
      <c r="H11" s="58" t="s">
        <v>8</v>
      </c>
      <c r="I11" s="58" t="s">
        <v>8</v>
      </c>
      <c r="J11" s="58" t="s">
        <v>8</v>
      </c>
      <c r="K11" s="58" t="s">
        <v>8</v>
      </c>
      <c r="L11" s="58" t="s">
        <v>8</v>
      </c>
      <c r="M11" s="58" t="s">
        <v>8</v>
      </c>
      <c r="N11" s="58" t="s">
        <v>8</v>
      </c>
      <c r="O11" s="58" t="s">
        <v>8</v>
      </c>
    </row>
    <row r="12" spans="1:15" s="76" customFormat="1" ht="15.75" x14ac:dyDescent="0.25">
      <c r="A12" s="124" t="s">
        <v>198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30"/>
    </row>
    <row r="13" spans="1:15" s="76" customFormat="1" x14ac:dyDescent="0.25">
      <c r="A13" s="69" t="s">
        <v>8</v>
      </c>
      <c r="B13" s="67" t="s">
        <v>8</v>
      </c>
      <c r="C13" s="59" t="s">
        <v>8</v>
      </c>
      <c r="D13" s="59" t="s">
        <v>8</v>
      </c>
      <c r="E13" s="59" t="s">
        <v>8</v>
      </c>
      <c r="F13" s="59" t="s">
        <v>8</v>
      </c>
      <c r="G13" s="59" t="s">
        <v>8</v>
      </c>
      <c r="H13" s="59" t="s">
        <v>8</v>
      </c>
      <c r="I13" s="59" t="s">
        <v>8</v>
      </c>
      <c r="J13" s="59" t="s">
        <v>8</v>
      </c>
      <c r="K13" s="59" t="s">
        <v>8</v>
      </c>
      <c r="L13" s="59" t="s">
        <v>8</v>
      </c>
      <c r="M13" s="59" t="s">
        <v>8</v>
      </c>
      <c r="N13" s="59" t="s">
        <v>8</v>
      </c>
      <c r="O13" s="59" t="s">
        <v>8</v>
      </c>
    </row>
    <row r="14" spans="1:15" s="76" customFormat="1" ht="15.75" x14ac:dyDescent="0.25">
      <c r="A14" s="124" t="s">
        <v>145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30"/>
    </row>
    <row r="15" spans="1:15" s="76" customFormat="1" ht="45" x14ac:dyDescent="0.25">
      <c r="A15" s="70">
        <v>1</v>
      </c>
      <c r="B15" s="131">
        <v>201122696</v>
      </c>
      <c r="C15" s="75" t="s">
        <v>324</v>
      </c>
      <c r="D15" s="75" t="s">
        <v>201</v>
      </c>
      <c r="E15" s="75" t="s">
        <v>211</v>
      </c>
      <c r="F15" s="77">
        <v>5</v>
      </c>
      <c r="G15" s="75" t="s">
        <v>325</v>
      </c>
      <c r="H15" s="82" t="s">
        <v>271</v>
      </c>
      <c r="I15" s="75" t="s">
        <v>326</v>
      </c>
      <c r="J15" s="75" t="s">
        <v>327</v>
      </c>
      <c r="K15" s="75" t="s">
        <v>328</v>
      </c>
      <c r="L15" s="83">
        <v>45757</v>
      </c>
      <c r="M15" s="84">
        <v>1</v>
      </c>
      <c r="N15" s="85">
        <v>750</v>
      </c>
      <c r="O15" s="85">
        <v>649.99</v>
      </c>
    </row>
    <row r="16" spans="1:15" s="76" customFormat="1" ht="30" x14ac:dyDescent="0.25">
      <c r="A16" s="70">
        <v>2</v>
      </c>
      <c r="B16" s="132"/>
      <c r="C16" s="75" t="s">
        <v>329</v>
      </c>
      <c r="D16" s="75" t="s">
        <v>201</v>
      </c>
      <c r="E16" s="75" t="s">
        <v>211</v>
      </c>
      <c r="F16" s="77">
        <v>10</v>
      </c>
      <c r="G16" s="75" t="s">
        <v>330</v>
      </c>
      <c r="H16" s="82" t="s">
        <v>271</v>
      </c>
      <c r="I16" s="75" t="s">
        <v>331</v>
      </c>
      <c r="J16" s="75" t="s">
        <v>332</v>
      </c>
      <c r="K16" s="75" t="s">
        <v>333</v>
      </c>
      <c r="L16" s="83">
        <v>45757</v>
      </c>
      <c r="M16" s="84">
        <v>5</v>
      </c>
      <c r="N16" s="85">
        <v>1500</v>
      </c>
      <c r="O16" s="85">
        <v>825</v>
      </c>
    </row>
    <row r="17" spans="1:15" s="76" customFormat="1" ht="45" x14ac:dyDescent="0.25">
      <c r="A17" s="70">
        <v>3</v>
      </c>
      <c r="B17" s="132"/>
      <c r="C17" s="75" t="s">
        <v>334</v>
      </c>
      <c r="D17" s="75" t="s">
        <v>200</v>
      </c>
      <c r="E17" s="75" t="s">
        <v>202</v>
      </c>
      <c r="F17" s="77">
        <v>300</v>
      </c>
      <c r="G17" s="75" t="s">
        <v>335</v>
      </c>
      <c r="H17" s="77" t="s">
        <v>206</v>
      </c>
      <c r="I17" s="75" t="s">
        <v>257</v>
      </c>
      <c r="J17" s="75" t="s">
        <v>258</v>
      </c>
      <c r="K17" s="75" t="s">
        <v>336</v>
      </c>
      <c r="L17" s="83">
        <v>45757</v>
      </c>
      <c r="M17" s="84">
        <v>5</v>
      </c>
      <c r="N17" s="85">
        <v>1530</v>
      </c>
      <c r="O17" s="85">
        <v>951</v>
      </c>
    </row>
    <row r="18" spans="1:15" s="76" customFormat="1" ht="45" x14ac:dyDescent="0.25">
      <c r="A18" s="70">
        <v>4</v>
      </c>
      <c r="B18" s="132"/>
      <c r="C18" s="75" t="s">
        <v>337</v>
      </c>
      <c r="D18" s="75" t="s">
        <v>260</v>
      </c>
      <c r="E18" s="75" t="s">
        <v>203</v>
      </c>
      <c r="F18" s="77">
        <v>24</v>
      </c>
      <c r="G18" s="75" t="s">
        <v>338</v>
      </c>
      <c r="H18" s="77" t="s">
        <v>206</v>
      </c>
      <c r="I18" s="75" t="s">
        <v>339</v>
      </c>
      <c r="J18" s="75" t="s">
        <v>340</v>
      </c>
      <c r="K18" s="75" t="s">
        <v>341</v>
      </c>
      <c r="L18" s="83">
        <v>45769</v>
      </c>
      <c r="M18" s="84">
        <v>1</v>
      </c>
      <c r="N18" s="85">
        <v>405.6</v>
      </c>
      <c r="O18" s="85">
        <v>348</v>
      </c>
    </row>
    <row r="19" spans="1:15" s="76" customFormat="1" ht="45" x14ac:dyDescent="0.25">
      <c r="A19" s="70">
        <v>5</v>
      </c>
      <c r="B19" s="132"/>
      <c r="C19" s="75" t="s">
        <v>342</v>
      </c>
      <c r="D19" s="75" t="s">
        <v>205</v>
      </c>
      <c r="E19" s="75" t="s">
        <v>197</v>
      </c>
      <c r="F19" s="77">
        <v>1</v>
      </c>
      <c r="G19" s="75" t="s">
        <v>343</v>
      </c>
      <c r="H19" s="77" t="s">
        <v>206</v>
      </c>
      <c r="I19" s="75" t="s">
        <v>344</v>
      </c>
      <c r="J19" s="75" t="s">
        <v>345</v>
      </c>
      <c r="K19" s="75" t="s">
        <v>346</v>
      </c>
      <c r="L19" s="83">
        <v>45777</v>
      </c>
      <c r="M19" s="84">
        <v>60</v>
      </c>
      <c r="N19" s="85">
        <v>13500</v>
      </c>
      <c r="O19" s="85">
        <v>13400</v>
      </c>
    </row>
    <row r="20" spans="1:15" s="76" customFormat="1" ht="30" x14ac:dyDescent="0.25">
      <c r="A20" s="70">
        <v>6</v>
      </c>
      <c r="B20" s="132"/>
      <c r="C20" s="75" t="s">
        <v>347</v>
      </c>
      <c r="D20" s="75" t="s">
        <v>204</v>
      </c>
      <c r="E20" s="75" t="s">
        <v>348</v>
      </c>
      <c r="F20" s="77">
        <v>20</v>
      </c>
      <c r="G20" s="75" t="s">
        <v>349</v>
      </c>
      <c r="H20" s="77" t="s">
        <v>206</v>
      </c>
      <c r="I20" s="75" t="s">
        <v>261</v>
      </c>
      <c r="J20" s="75" t="s">
        <v>262</v>
      </c>
      <c r="K20" s="75" t="s">
        <v>350</v>
      </c>
      <c r="L20" s="83">
        <v>45785</v>
      </c>
      <c r="M20" s="84">
        <v>5</v>
      </c>
      <c r="N20" s="85">
        <v>1300</v>
      </c>
      <c r="O20" s="85">
        <v>497.68</v>
      </c>
    </row>
    <row r="21" spans="1:15" s="76" customFormat="1" ht="30" x14ac:dyDescent="0.25">
      <c r="A21" s="70">
        <v>7</v>
      </c>
      <c r="B21" s="132"/>
      <c r="C21" s="75" t="s">
        <v>351</v>
      </c>
      <c r="D21" s="75" t="s">
        <v>208</v>
      </c>
      <c r="E21" s="75" t="s">
        <v>203</v>
      </c>
      <c r="F21" s="77">
        <v>4</v>
      </c>
      <c r="G21" s="75" t="s">
        <v>352</v>
      </c>
      <c r="H21" s="82" t="s">
        <v>271</v>
      </c>
      <c r="I21" s="75" t="s">
        <v>353</v>
      </c>
      <c r="J21" s="75" t="s">
        <v>354</v>
      </c>
      <c r="K21" s="75" t="s">
        <v>355</v>
      </c>
      <c r="L21" s="83">
        <v>45784</v>
      </c>
      <c r="M21" s="84">
        <v>5</v>
      </c>
      <c r="N21" s="85">
        <v>8245</v>
      </c>
      <c r="O21" s="85">
        <v>6388</v>
      </c>
    </row>
    <row r="22" spans="1:15" s="76" customFormat="1" ht="45" x14ac:dyDescent="0.25">
      <c r="A22" s="70">
        <v>8</v>
      </c>
      <c r="B22" s="132"/>
      <c r="C22" s="75" t="s">
        <v>356</v>
      </c>
      <c r="D22" s="75" t="s">
        <v>260</v>
      </c>
      <c r="E22" s="75" t="s">
        <v>203</v>
      </c>
      <c r="F22" s="77">
        <v>20</v>
      </c>
      <c r="G22" s="75" t="s">
        <v>357</v>
      </c>
      <c r="H22" s="77" t="s">
        <v>206</v>
      </c>
      <c r="I22" s="75" t="s">
        <v>261</v>
      </c>
      <c r="J22" s="75" t="s">
        <v>262</v>
      </c>
      <c r="K22" s="75" t="s">
        <v>358</v>
      </c>
      <c r="L22" s="83">
        <v>45784</v>
      </c>
      <c r="M22" s="84">
        <v>5</v>
      </c>
      <c r="N22" s="85">
        <v>700</v>
      </c>
      <c r="O22" s="85">
        <v>447.44</v>
      </c>
    </row>
    <row r="23" spans="1:15" s="76" customFormat="1" ht="90" x14ac:dyDescent="0.25">
      <c r="A23" s="70">
        <v>9</v>
      </c>
      <c r="B23" s="132"/>
      <c r="C23" s="75" t="s">
        <v>359</v>
      </c>
      <c r="D23" s="75" t="s">
        <v>205</v>
      </c>
      <c r="E23" s="75" t="s">
        <v>197</v>
      </c>
      <c r="F23" s="77">
        <v>1</v>
      </c>
      <c r="G23" s="75" t="s">
        <v>360</v>
      </c>
      <c r="H23" s="77" t="s">
        <v>206</v>
      </c>
      <c r="I23" s="75" t="s">
        <v>361</v>
      </c>
      <c r="J23" s="75" t="s">
        <v>362</v>
      </c>
      <c r="K23" s="75" t="s">
        <v>363</v>
      </c>
      <c r="L23" s="83">
        <v>45793</v>
      </c>
      <c r="M23" s="84">
        <v>90</v>
      </c>
      <c r="N23" s="85">
        <v>1350</v>
      </c>
      <c r="O23" s="85">
        <v>1350</v>
      </c>
    </row>
    <row r="24" spans="1:15" s="76" customFormat="1" ht="30" x14ac:dyDescent="0.25">
      <c r="A24" s="70">
        <v>10</v>
      </c>
      <c r="B24" s="132"/>
      <c r="C24" s="75" t="s">
        <v>364</v>
      </c>
      <c r="D24" s="75" t="s">
        <v>230</v>
      </c>
      <c r="E24" s="75" t="s">
        <v>197</v>
      </c>
      <c r="F24" s="77">
        <v>1</v>
      </c>
      <c r="G24" s="75" t="s">
        <v>365</v>
      </c>
      <c r="H24" s="82" t="s">
        <v>271</v>
      </c>
      <c r="I24" s="75" t="s">
        <v>366</v>
      </c>
      <c r="J24" s="75" t="s">
        <v>367</v>
      </c>
      <c r="K24" s="75" t="s">
        <v>368</v>
      </c>
      <c r="L24" s="83">
        <v>45800</v>
      </c>
      <c r="M24" s="84">
        <v>10</v>
      </c>
      <c r="N24" s="85">
        <v>1619.25</v>
      </c>
      <c r="O24" s="85">
        <v>1619.25</v>
      </c>
    </row>
    <row r="25" spans="1:15" s="76" customFormat="1" ht="30" x14ac:dyDescent="0.25">
      <c r="A25" s="70">
        <v>11</v>
      </c>
      <c r="B25" s="132"/>
      <c r="C25" s="75" t="s">
        <v>239</v>
      </c>
      <c r="D25" s="75" t="s">
        <v>208</v>
      </c>
      <c r="E25" s="75" t="s">
        <v>203</v>
      </c>
      <c r="F25" s="77">
        <v>21</v>
      </c>
      <c r="G25" s="75" t="s">
        <v>369</v>
      </c>
      <c r="H25" s="77" t="s">
        <v>206</v>
      </c>
      <c r="I25" s="75" t="s">
        <v>370</v>
      </c>
      <c r="J25" s="75" t="s">
        <v>371</v>
      </c>
      <c r="K25" s="75" t="s">
        <v>372</v>
      </c>
      <c r="L25" s="83">
        <v>45792</v>
      </c>
      <c r="M25" s="84">
        <v>1</v>
      </c>
      <c r="N25" s="85">
        <v>399999.99</v>
      </c>
      <c r="O25" s="85">
        <v>329553</v>
      </c>
    </row>
    <row r="26" spans="1:15" s="76" customFormat="1" ht="45" x14ac:dyDescent="0.25">
      <c r="A26" s="70">
        <v>12</v>
      </c>
      <c r="B26" s="132"/>
      <c r="C26" s="75" t="s">
        <v>373</v>
      </c>
      <c r="D26" s="75" t="s">
        <v>256</v>
      </c>
      <c r="E26" s="75" t="s">
        <v>203</v>
      </c>
      <c r="F26" s="77">
        <v>4</v>
      </c>
      <c r="G26" s="75" t="s">
        <v>374</v>
      </c>
      <c r="H26" s="82" t="s">
        <v>271</v>
      </c>
      <c r="I26" s="75" t="s">
        <v>375</v>
      </c>
      <c r="J26" s="75" t="s">
        <v>376</v>
      </c>
      <c r="K26" s="75" t="s">
        <v>377</v>
      </c>
      <c r="L26" s="83">
        <v>45789</v>
      </c>
      <c r="M26" s="84">
        <v>2</v>
      </c>
      <c r="N26" s="85">
        <v>2400</v>
      </c>
      <c r="O26" s="85">
        <v>1880</v>
      </c>
    </row>
    <row r="27" spans="1:15" s="76" customFormat="1" ht="30" x14ac:dyDescent="0.25">
      <c r="A27" s="70">
        <v>13</v>
      </c>
      <c r="B27" s="132"/>
      <c r="C27" s="75" t="s">
        <v>378</v>
      </c>
      <c r="D27" s="75" t="s">
        <v>205</v>
      </c>
      <c r="E27" s="75" t="s">
        <v>197</v>
      </c>
      <c r="F27" s="77">
        <v>2</v>
      </c>
      <c r="G27" s="75" t="s">
        <v>379</v>
      </c>
      <c r="H27" s="77" t="s">
        <v>206</v>
      </c>
      <c r="I27" s="75" t="s">
        <v>380</v>
      </c>
      <c r="J27" s="75" t="s">
        <v>381</v>
      </c>
      <c r="K27" s="75" t="s">
        <v>382</v>
      </c>
      <c r="L27" s="83">
        <v>45790</v>
      </c>
      <c r="M27" s="84">
        <v>62</v>
      </c>
      <c r="N27" s="85">
        <v>157.5</v>
      </c>
      <c r="O27" s="85">
        <v>157.5</v>
      </c>
    </row>
    <row r="28" spans="1:15" s="76" customFormat="1" ht="30" x14ac:dyDescent="0.25">
      <c r="A28" s="70">
        <v>14</v>
      </c>
      <c r="B28" s="132"/>
      <c r="C28" s="75" t="s">
        <v>239</v>
      </c>
      <c r="D28" s="75" t="s">
        <v>208</v>
      </c>
      <c r="E28" s="75" t="s">
        <v>203</v>
      </c>
      <c r="F28" s="77">
        <v>4</v>
      </c>
      <c r="G28" s="75" t="s">
        <v>383</v>
      </c>
      <c r="H28" s="77" t="s">
        <v>206</v>
      </c>
      <c r="I28" s="75" t="s">
        <v>370</v>
      </c>
      <c r="J28" s="75" t="s">
        <v>371</v>
      </c>
      <c r="K28" s="75" t="s">
        <v>384</v>
      </c>
      <c r="L28" s="83">
        <v>45804</v>
      </c>
      <c r="M28" s="84">
        <v>50</v>
      </c>
      <c r="N28" s="85">
        <v>70400</v>
      </c>
      <c r="O28" s="85">
        <v>62772</v>
      </c>
    </row>
    <row r="29" spans="1:15" s="76" customFormat="1" x14ac:dyDescent="0.25">
      <c r="A29" s="70">
        <v>15</v>
      </c>
      <c r="B29" s="132"/>
      <c r="C29" s="75" t="s">
        <v>385</v>
      </c>
      <c r="D29" s="75" t="s">
        <v>241</v>
      </c>
      <c r="E29" s="75" t="s">
        <v>203</v>
      </c>
      <c r="F29" s="77">
        <v>20</v>
      </c>
      <c r="G29" s="75" t="s">
        <v>386</v>
      </c>
      <c r="H29" s="77" t="s">
        <v>206</v>
      </c>
      <c r="I29" s="75" t="s">
        <v>387</v>
      </c>
      <c r="J29" s="75" t="s">
        <v>388</v>
      </c>
      <c r="K29" s="75" t="s">
        <v>389</v>
      </c>
      <c r="L29" s="83">
        <v>45807</v>
      </c>
      <c r="M29" s="84">
        <v>15</v>
      </c>
      <c r="N29" s="85">
        <v>5000</v>
      </c>
      <c r="O29" s="85">
        <v>2460</v>
      </c>
    </row>
    <row r="30" spans="1:15" s="76" customFormat="1" ht="45" x14ac:dyDescent="0.25">
      <c r="A30" s="70">
        <v>16</v>
      </c>
      <c r="B30" s="132"/>
      <c r="C30" s="75" t="s">
        <v>390</v>
      </c>
      <c r="D30" s="75" t="s">
        <v>241</v>
      </c>
      <c r="E30" s="75" t="s">
        <v>203</v>
      </c>
      <c r="F30" s="77">
        <v>4</v>
      </c>
      <c r="G30" s="75" t="s">
        <v>391</v>
      </c>
      <c r="H30" s="77" t="s">
        <v>206</v>
      </c>
      <c r="I30" s="75" t="s">
        <v>392</v>
      </c>
      <c r="J30" s="75" t="s">
        <v>393</v>
      </c>
      <c r="K30" s="75" t="s">
        <v>394</v>
      </c>
      <c r="L30" s="83">
        <v>45828</v>
      </c>
      <c r="M30" s="84">
        <v>1</v>
      </c>
      <c r="N30" s="85">
        <v>4800</v>
      </c>
      <c r="O30" s="85">
        <v>2800</v>
      </c>
    </row>
    <row r="31" spans="1:15" s="76" customFormat="1" ht="30" x14ac:dyDescent="0.25">
      <c r="A31" s="70">
        <v>17</v>
      </c>
      <c r="B31" s="132"/>
      <c r="C31" s="75" t="s">
        <v>395</v>
      </c>
      <c r="D31" s="75" t="s">
        <v>208</v>
      </c>
      <c r="E31" s="75" t="s">
        <v>203</v>
      </c>
      <c r="F31" s="77">
        <v>2</v>
      </c>
      <c r="G31" s="75" t="s">
        <v>396</v>
      </c>
      <c r="H31" s="77" t="s">
        <v>206</v>
      </c>
      <c r="I31" s="75" t="s">
        <v>397</v>
      </c>
      <c r="J31" s="75" t="s">
        <v>398</v>
      </c>
      <c r="K31" s="75" t="s">
        <v>399</v>
      </c>
      <c r="L31" s="83">
        <v>45824</v>
      </c>
      <c r="M31" s="84">
        <v>70</v>
      </c>
      <c r="N31" s="85">
        <v>8500</v>
      </c>
      <c r="O31" s="85">
        <v>5012</v>
      </c>
    </row>
    <row r="32" spans="1:15" s="76" customFormat="1" ht="30" x14ac:dyDescent="0.25">
      <c r="A32" s="70">
        <v>18</v>
      </c>
      <c r="B32" s="132"/>
      <c r="C32" s="75" t="s">
        <v>400</v>
      </c>
      <c r="D32" s="75" t="s">
        <v>208</v>
      </c>
      <c r="E32" s="75" t="s">
        <v>209</v>
      </c>
      <c r="F32" s="77">
        <v>1</v>
      </c>
      <c r="G32" s="75" t="s">
        <v>401</v>
      </c>
      <c r="H32" s="77" t="s">
        <v>206</v>
      </c>
      <c r="I32" s="75" t="s">
        <v>402</v>
      </c>
      <c r="J32" s="75" t="s">
        <v>403</v>
      </c>
      <c r="K32" s="75" t="s">
        <v>404</v>
      </c>
      <c r="L32" s="83">
        <v>45825</v>
      </c>
      <c r="M32" s="84">
        <v>1</v>
      </c>
      <c r="N32" s="85">
        <v>19000</v>
      </c>
      <c r="O32" s="85">
        <v>15300</v>
      </c>
    </row>
    <row r="33" spans="1:15" s="76" customFormat="1" ht="45" x14ac:dyDescent="0.25">
      <c r="A33" s="70">
        <v>19</v>
      </c>
      <c r="B33" s="132"/>
      <c r="C33" s="75" t="s">
        <v>390</v>
      </c>
      <c r="D33" s="75" t="s">
        <v>241</v>
      </c>
      <c r="E33" s="75" t="s">
        <v>203</v>
      </c>
      <c r="F33" s="77">
        <v>2</v>
      </c>
      <c r="G33" s="75" t="s">
        <v>405</v>
      </c>
      <c r="H33" s="77" t="s">
        <v>206</v>
      </c>
      <c r="I33" s="75" t="s">
        <v>406</v>
      </c>
      <c r="J33" s="75" t="s">
        <v>407</v>
      </c>
      <c r="K33" s="75" t="s">
        <v>408</v>
      </c>
      <c r="L33" s="83">
        <v>45828</v>
      </c>
      <c r="M33" s="84">
        <v>1</v>
      </c>
      <c r="N33" s="85">
        <v>3000</v>
      </c>
      <c r="O33" s="85">
        <v>1500</v>
      </c>
    </row>
    <row r="34" spans="1:15" s="76" customFormat="1" ht="30" x14ac:dyDescent="0.25">
      <c r="A34" s="70">
        <v>20</v>
      </c>
      <c r="B34" s="132"/>
      <c r="C34" s="75" t="s">
        <v>259</v>
      </c>
      <c r="D34" s="75" t="s">
        <v>208</v>
      </c>
      <c r="E34" s="75" t="s">
        <v>203</v>
      </c>
      <c r="F34" s="77">
        <v>1</v>
      </c>
      <c r="G34" s="75" t="s">
        <v>409</v>
      </c>
      <c r="H34" s="77" t="s">
        <v>206</v>
      </c>
      <c r="I34" s="75" t="s">
        <v>402</v>
      </c>
      <c r="J34" s="75" t="s">
        <v>403</v>
      </c>
      <c r="K34" s="75" t="s">
        <v>410</v>
      </c>
      <c r="L34" s="83">
        <v>45818</v>
      </c>
      <c r="M34" s="84">
        <v>1</v>
      </c>
      <c r="N34" s="85">
        <v>7000</v>
      </c>
      <c r="O34" s="85">
        <v>2400</v>
      </c>
    </row>
    <row r="35" spans="1:15" s="76" customFormat="1" ht="45" x14ac:dyDescent="0.25">
      <c r="A35" s="70">
        <v>21</v>
      </c>
      <c r="B35" s="132"/>
      <c r="C35" s="75" t="s">
        <v>342</v>
      </c>
      <c r="D35" s="75" t="s">
        <v>205</v>
      </c>
      <c r="E35" s="75" t="s">
        <v>197</v>
      </c>
      <c r="F35" s="77">
        <v>1</v>
      </c>
      <c r="G35" s="75" t="s">
        <v>411</v>
      </c>
      <c r="H35" s="77" t="s">
        <v>206</v>
      </c>
      <c r="I35" s="75" t="s">
        <v>344</v>
      </c>
      <c r="J35" s="75" t="s">
        <v>345</v>
      </c>
      <c r="K35" s="75" t="s">
        <v>412</v>
      </c>
      <c r="L35" s="83">
        <v>45820</v>
      </c>
      <c r="M35" s="84">
        <v>90</v>
      </c>
      <c r="N35" s="85">
        <v>9200</v>
      </c>
      <c r="O35" s="85">
        <v>9000</v>
      </c>
    </row>
    <row r="36" spans="1:15" s="76" customFormat="1" ht="30" x14ac:dyDescent="0.25">
      <c r="A36" s="70">
        <v>22</v>
      </c>
      <c r="B36" s="132"/>
      <c r="C36" s="75" t="s">
        <v>207</v>
      </c>
      <c r="D36" s="75" t="s">
        <v>208</v>
      </c>
      <c r="E36" s="75" t="s">
        <v>203</v>
      </c>
      <c r="F36" s="77">
        <v>30</v>
      </c>
      <c r="G36" s="75" t="s">
        <v>413</v>
      </c>
      <c r="H36" s="77" t="s">
        <v>206</v>
      </c>
      <c r="I36" s="75" t="s">
        <v>210</v>
      </c>
      <c r="J36" s="75" t="s">
        <v>240</v>
      </c>
      <c r="K36" s="75" t="s">
        <v>414</v>
      </c>
      <c r="L36" s="83">
        <v>45828</v>
      </c>
      <c r="M36" s="84">
        <v>5</v>
      </c>
      <c r="N36" s="85">
        <v>6000</v>
      </c>
      <c r="O36" s="85">
        <v>4170</v>
      </c>
    </row>
    <row r="37" spans="1:15" s="76" customFormat="1" ht="30" x14ac:dyDescent="0.25">
      <c r="A37" s="70">
        <v>23</v>
      </c>
      <c r="B37" s="132"/>
      <c r="C37" s="75" t="s">
        <v>207</v>
      </c>
      <c r="D37" s="75" t="s">
        <v>208</v>
      </c>
      <c r="E37" s="75" t="s">
        <v>209</v>
      </c>
      <c r="F37" s="77">
        <v>10</v>
      </c>
      <c r="G37" s="75" t="s">
        <v>415</v>
      </c>
      <c r="H37" s="77" t="s">
        <v>206</v>
      </c>
      <c r="I37" s="75" t="s">
        <v>210</v>
      </c>
      <c r="J37" s="75" t="s">
        <v>240</v>
      </c>
      <c r="K37" s="75" t="s">
        <v>416</v>
      </c>
      <c r="L37" s="83">
        <v>45828</v>
      </c>
      <c r="M37" s="84">
        <v>3</v>
      </c>
      <c r="N37" s="85">
        <v>26000</v>
      </c>
      <c r="O37" s="85">
        <v>19500</v>
      </c>
    </row>
    <row r="38" spans="1:15" s="76" customFormat="1" ht="90" x14ac:dyDescent="0.25">
      <c r="A38" s="70">
        <v>24</v>
      </c>
      <c r="B38" s="132"/>
      <c r="C38" s="75" t="s">
        <v>417</v>
      </c>
      <c r="D38" s="75" t="s">
        <v>314</v>
      </c>
      <c r="E38" s="75" t="s">
        <v>203</v>
      </c>
      <c r="F38" s="77">
        <v>1</v>
      </c>
      <c r="G38" s="75" t="s">
        <v>418</v>
      </c>
      <c r="H38" s="82" t="s">
        <v>271</v>
      </c>
      <c r="I38" s="75" t="s">
        <v>419</v>
      </c>
      <c r="J38" s="75" t="s">
        <v>420</v>
      </c>
      <c r="K38" s="75" t="s">
        <v>421</v>
      </c>
      <c r="L38" s="83">
        <v>45818</v>
      </c>
      <c r="M38" s="84">
        <v>1</v>
      </c>
      <c r="N38" s="85">
        <v>18000</v>
      </c>
      <c r="O38" s="85">
        <v>9800</v>
      </c>
    </row>
    <row r="39" spans="1:15" s="76" customFormat="1" ht="30" x14ac:dyDescent="0.25">
      <c r="A39" s="70">
        <v>25</v>
      </c>
      <c r="B39" s="132"/>
      <c r="C39" s="75" t="s">
        <v>395</v>
      </c>
      <c r="D39" s="75" t="s">
        <v>208</v>
      </c>
      <c r="E39" s="75" t="s">
        <v>203</v>
      </c>
      <c r="F39" s="77">
        <v>4</v>
      </c>
      <c r="G39" s="75" t="s">
        <v>422</v>
      </c>
      <c r="H39" s="77" t="s">
        <v>206</v>
      </c>
      <c r="I39" s="75" t="s">
        <v>423</v>
      </c>
      <c r="J39" s="75" t="s">
        <v>424</v>
      </c>
      <c r="K39" s="75" t="s">
        <v>425</v>
      </c>
      <c r="L39" s="83">
        <v>45828</v>
      </c>
      <c r="M39" s="84">
        <v>70</v>
      </c>
      <c r="N39" s="85">
        <v>23800</v>
      </c>
      <c r="O39" s="85">
        <v>8120</v>
      </c>
    </row>
    <row r="40" spans="1:15" s="76" customFormat="1" ht="90" x14ac:dyDescent="0.25">
      <c r="A40" s="70">
        <v>26</v>
      </c>
      <c r="B40" s="132"/>
      <c r="C40" s="75" t="s">
        <v>359</v>
      </c>
      <c r="D40" s="75" t="s">
        <v>205</v>
      </c>
      <c r="E40" s="75" t="s">
        <v>197</v>
      </c>
      <c r="F40" s="77">
        <v>1</v>
      </c>
      <c r="G40" s="75" t="s">
        <v>426</v>
      </c>
      <c r="H40" s="77" t="s">
        <v>206</v>
      </c>
      <c r="I40" s="75" t="s">
        <v>361</v>
      </c>
      <c r="J40" s="75" t="s">
        <v>362</v>
      </c>
      <c r="K40" s="75" t="s">
        <v>427</v>
      </c>
      <c r="L40" s="83">
        <v>45828</v>
      </c>
      <c r="M40" s="84">
        <v>90</v>
      </c>
      <c r="N40" s="85">
        <v>500</v>
      </c>
      <c r="O40" s="85">
        <v>500</v>
      </c>
    </row>
    <row r="41" spans="1:15" s="76" customFormat="1" ht="30" x14ac:dyDescent="0.25">
      <c r="A41" s="70">
        <v>27</v>
      </c>
      <c r="B41" s="132"/>
      <c r="C41" s="75" t="s">
        <v>239</v>
      </c>
      <c r="D41" s="75" t="s">
        <v>208</v>
      </c>
      <c r="E41" s="75" t="s">
        <v>203</v>
      </c>
      <c r="F41" s="77">
        <v>24</v>
      </c>
      <c r="G41" s="75" t="s">
        <v>428</v>
      </c>
      <c r="H41" s="77" t="s">
        <v>206</v>
      </c>
      <c r="I41" s="75" t="s">
        <v>370</v>
      </c>
      <c r="J41" s="75" t="s">
        <v>371</v>
      </c>
      <c r="K41" s="75" t="s">
        <v>429</v>
      </c>
      <c r="L41" s="83">
        <v>45832</v>
      </c>
      <c r="M41" s="84">
        <v>50</v>
      </c>
      <c r="N41" s="85">
        <v>417360</v>
      </c>
      <c r="O41" s="85">
        <v>387600</v>
      </c>
    </row>
    <row r="42" spans="1:15" s="76" customFormat="1" ht="30" x14ac:dyDescent="0.25">
      <c r="A42" s="70">
        <v>28</v>
      </c>
      <c r="B42" s="132"/>
      <c r="C42" s="86" t="s">
        <v>430</v>
      </c>
      <c r="D42" s="86" t="s">
        <v>208</v>
      </c>
      <c r="E42" s="86" t="s">
        <v>203</v>
      </c>
      <c r="F42" s="87">
        <v>1</v>
      </c>
      <c r="G42" s="86" t="s">
        <v>431</v>
      </c>
      <c r="H42" s="87" t="s">
        <v>206</v>
      </c>
      <c r="I42" s="86" t="s">
        <v>432</v>
      </c>
      <c r="J42" s="86">
        <v>31006636010011</v>
      </c>
      <c r="K42" s="86" t="s">
        <v>433</v>
      </c>
      <c r="L42" s="88">
        <v>45831</v>
      </c>
      <c r="M42" s="89">
        <v>1</v>
      </c>
      <c r="N42" s="85">
        <v>75000</v>
      </c>
      <c r="O42" s="85">
        <v>42000</v>
      </c>
    </row>
    <row r="43" spans="1:15" s="76" customFormat="1" ht="15.75" x14ac:dyDescent="0.25">
      <c r="A43" s="123" t="s">
        <v>434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90">
        <f>SUM(N15:N42)</f>
        <v>1127017.3399999999</v>
      </c>
      <c r="O43" s="90">
        <f>SUM(O15:O42)</f>
        <v>931000.86</v>
      </c>
    </row>
    <row r="44" spans="1:15" s="76" customFormat="1" ht="15.75" x14ac:dyDescent="0.25">
      <c r="A44" s="124" t="s">
        <v>146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30"/>
    </row>
    <row r="45" spans="1:15" s="76" customFormat="1" x14ac:dyDescent="0.25">
      <c r="A45" s="70">
        <v>1</v>
      </c>
      <c r="B45" s="131">
        <v>201122696</v>
      </c>
      <c r="C45" s="75" t="s">
        <v>435</v>
      </c>
      <c r="D45" s="75" t="s">
        <v>212</v>
      </c>
      <c r="E45" s="75" t="s">
        <v>203</v>
      </c>
      <c r="F45" s="77">
        <v>200</v>
      </c>
      <c r="G45" s="75" t="s">
        <v>436</v>
      </c>
      <c r="H45" s="77" t="s">
        <v>206</v>
      </c>
      <c r="I45" s="75" t="s">
        <v>147</v>
      </c>
      <c r="J45" s="75" t="s">
        <v>242</v>
      </c>
      <c r="K45" s="75" t="s">
        <v>437</v>
      </c>
      <c r="L45" s="83">
        <v>45768</v>
      </c>
      <c r="M45" s="84">
        <v>8</v>
      </c>
      <c r="N45" s="85">
        <v>600</v>
      </c>
      <c r="O45" s="85">
        <v>290</v>
      </c>
    </row>
    <row r="46" spans="1:15" s="76" customFormat="1" ht="45" x14ac:dyDescent="0.25">
      <c r="A46" s="70">
        <v>2</v>
      </c>
      <c r="B46" s="133"/>
      <c r="C46" s="75" t="s">
        <v>438</v>
      </c>
      <c r="D46" s="75" t="s">
        <v>231</v>
      </c>
      <c r="E46" s="75" t="s">
        <v>203</v>
      </c>
      <c r="F46" s="77">
        <v>1</v>
      </c>
      <c r="G46" s="75" t="s">
        <v>439</v>
      </c>
      <c r="H46" s="77" t="s">
        <v>206</v>
      </c>
      <c r="I46" s="75" t="s">
        <v>440</v>
      </c>
      <c r="J46" s="75" t="s">
        <v>441</v>
      </c>
      <c r="K46" s="75" t="s">
        <v>442</v>
      </c>
      <c r="L46" s="83">
        <v>45768</v>
      </c>
      <c r="M46" s="84">
        <v>1</v>
      </c>
      <c r="N46" s="85">
        <v>600</v>
      </c>
      <c r="O46" s="85">
        <v>500</v>
      </c>
    </row>
    <row r="47" spans="1:15" s="76" customFormat="1" ht="30" x14ac:dyDescent="0.25">
      <c r="A47" s="70">
        <v>3</v>
      </c>
      <c r="B47" s="133"/>
      <c r="C47" s="75" t="s">
        <v>443</v>
      </c>
      <c r="D47" s="75" t="s">
        <v>212</v>
      </c>
      <c r="E47" s="75" t="s">
        <v>203</v>
      </c>
      <c r="F47" s="77">
        <v>15</v>
      </c>
      <c r="G47" s="75" t="s">
        <v>444</v>
      </c>
      <c r="H47" s="82" t="s">
        <v>271</v>
      </c>
      <c r="I47" s="75" t="s">
        <v>213</v>
      </c>
      <c r="J47" s="75" t="s">
        <v>222</v>
      </c>
      <c r="K47" s="75" t="s">
        <v>445</v>
      </c>
      <c r="L47" s="83">
        <v>45772</v>
      </c>
      <c r="M47" s="84">
        <v>1</v>
      </c>
      <c r="N47" s="85">
        <v>17991</v>
      </c>
      <c r="O47" s="85">
        <v>14850</v>
      </c>
    </row>
    <row r="48" spans="1:15" s="76" customFormat="1" ht="30" x14ac:dyDescent="0.25">
      <c r="A48" s="70">
        <v>4</v>
      </c>
      <c r="B48" s="133"/>
      <c r="C48" s="75" t="s">
        <v>443</v>
      </c>
      <c r="D48" s="75" t="s">
        <v>212</v>
      </c>
      <c r="E48" s="75" t="s">
        <v>203</v>
      </c>
      <c r="F48" s="77">
        <v>15</v>
      </c>
      <c r="G48" s="75" t="s">
        <v>446</v>
      </c>
      <c r="H48" s="82" t="s">
        <v>271</v>
      </c>
      <c r="I48" s="75" t="s">
        <v>213</v>
      </c>
      <c r="J48" s="75" t="s">
        <v>222</v>
      </c>
      <c r="K48" s="75" t="s">
        <v>447</v>
      </c>
      <c r="L48" s="83">
        <v>45799</v>
      </c>
      <c r="M48" s="84">
        <v>1</v>
      </c>
      <c r="N48" s="85">
        <v>17928</v>
      </c>
      <c r="O48" s="85">
        <v>10150.5</v>
      </c>
    </row>
    <row r="49" spans="1:20" s="76" customFormat="1" ht="60" x14ac:dyDescent="0.25">
      <c r="A49" s="70">
        <v>5</v>
      </c>
      <c r="B49" s="133"/>
      <c r="C49" s="75" t="s">
        <v>448</v>
      </c>
      <c r="D49" s="75" t="s">
        <v>201</v>
      </c>
      <c r="E49" s="75" t="s">
        <v>449</v>
      </c>
      <c r="F49" s="77">
        <v>20</v>
      </c>
      <c r="G49" s="75" t="s">
        <v>450</v>
      </c>
      <c r="H49" s="77" t="s">
        <v>206</v>
      </c>
      <c r="I49" s="75" t="s">
        <v>214</v>
      </c>
      <c r="J49" s="75" t="s">
        <v>451</v>
      </c>
      <c r="K49" s="75" t="s">
        <v>452</v>
      </c>
      <c r="L49" s="83">
        <v>45813</v>
      </c>
      <c r="M49" s="84">
        <v>33</v>
      </c>
      <c r="N49" s="85">
        <v>9000</v>
      </c>
      <c r="O49" s="85">
        <v>7504</v>
      </c>
    </row>
    <row r="50" spans="1:20" s="76" customFormat="1" ht="30" x14ac:dyDescent="0.25">
      <c r="A50" s="70">
        <v>6</v>
      </c>
      <c r="B50" s="133"/>
      <c r="C50" s="75" t="s">
        <v>435</v>
      </c>
      <c r="D50" s="75" t="s">
        <v>212</v>
      </c>
      <c r="E50" s="75" t="s">
        <v>203</v>
      </c>
      <c r="F50" s="77">
        <v>500</v>
      </c>
      <c r="G50" s="75" t="s">
        <v>453</v>
      </c>
      <c r="H50" s="82" t="s">
        <v>271</v>
      </c>
      <c r="I50" s="75" t="s">
        <v>147</v>
      </c>
      <c r="J50" s="75" t="s">
        <v>242</v>
      </c>
      <c r="K50" s="75" t="s">
        <v>454</v>
      </c>
      <c r="L50" s="83">
        <v>45804</v>
      </c>
      <c r="M50" s="84">
        <v>8</v>
      </c>
      <c r="N50" s="85">
        <v>1800</v>
      </c>
      <c r="O50" s="85">
        <v>900</v>
      </c>
    </row>
    <row r="51" spans="1:20" s="76" customFormat="1" ht="30" x14ac:dyDescent="0.25">
      <c r="A51" s="70">
        <v>7</v>
      </c>
      <c r="B51" s="133"/>
      <c r="C51" s="75" t="s">
        <v>455</v>
      </c>
      <c r="D51" s="75" t="s">
        <v>212</v>
      </c>
      <c r="E51" s="75" t="s">
        <v>203</v>
      </c>
      <c r="F51" s="77">
        <v>60</v>
      </c>
      <c r="G51" s="75" t="s">
        <v>456</v>
      </c>
      <c r="H51" s="82" t="s">
        <v>271</v>
      </c>
      <c r="I51" s="75" t="s">
        <v>213</v>
      </c>
      <c r="J51" s="75" t="s">
        <v>222</v>
      </c>
      <c r="K51" s="75" t="s">
        <v>457</v>
      </c>
      <c r="L51" s="83">
        <v>45813</v>
      </c>
      <c r="M51" s="84">
        <v>1</v>
      </c>
      <c r="N51" s="85">
        <v>17424</v>
      </c>
      <c r="O51" s="85">
        <v>13245.12</v>
      </c>
    </row>
    <row r="52" spans="1:20" s="76" customFormat="1" x14ac:dyDescent="0.25">
      <c r="A52" s="70">
        <v>8</v>
      </c>
      <c r="B52" s="133"/>
      <c r="C52" s="75" t="s">
        <v>458</v>
      </c>
      <c r="D52" s="75" t="s">
        <v>201</v>
      </c>
      <c r="E52" s="75" t="s">
        <v>203</v>
      </c>
      <c r="F52" s="77">
        <v>50</v>
      </c>
      <c r="G52" s="75" t="s">
        <v>459</v>
      </c>
      <c r="H52" s="77" t="s">
        <v>206</v>
      </c>
      <c r="I52" s="75" t="s">
        <v>147</v>
      </c>
      <c r="J52" s="75" t="s">
        <v>242</v>
      </c>
      <c r="K52" s="75" t="s">
        <v>460</v>
      </c>
      <c r="L52" s="83">
        <v>45826</v>
      </c>
      <c r="M52" s="84">
        <v>7</v>
      </c>
      <c r="N52" s="85">
        <v>2850</v>
      </c>
      <c r="O52" s="85">
        <v>1700</v>
      </c>
    </row>
    <row r="53" spans="1:20" s="76" customFormat="1" ht="75" x14ac:dyDescent="0.25">
      <c r="A53" s="70">
        <v>9</v>
      </c>
      <c r="B53" s="133"/>
      <c r="C53" s="86" t="s">
        <v>461</v>
      </c>
      <c r="D53" s="86" t="s">
        <v>224</v>
      </c>
      <c r="E53" s="86" t="s">
        <v>197</v>
      </c>
      <c r="F53" s="87">
        <v>15</v>
      </c>
      <c r="G53" s="86" t="s">
        <v>462</v>
      </c>
      <c r="H53" s="91" t="s">
        <v>271</v>
      </c>
      <c r="I53" s="86" t="s">
        <v>463</v>
      </c>
      <c r="J53" s="86" t="s">
        <v>464</v>
      </c>
      <c r="K53" s="86" t="s">
        <v>465</v>
      </c>
      <c r="L53" s="88">
        <v>45828</v>
      </c>
      <c r="M53" s="89">
        <v>3</v>
      </c>
      <c r="N53" s="85">
        <v>18510</v>
      </c>
      <c r="O53" s="85">
        <v>16500</v>
      </c>
    </row>
    <row r="54" spans="1:20" s="76" customFormat="1" ht="15.75" x14ac:dyDescent="0.25">
      <c r="A54" s="123" t="s">
        <v>466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90">
        <f>SUM(N45:N53)</f>
        <v>86703</v>
      </c>
      <c r="O54" s="90">
        <f>SUM(O45:O53)</f>
        <v>65639.62</v>
      </c>
    </row>
    <row r="55" spans="1:20" s="76" customFormat="1" ht="15.75" x14ac:dyDescent="0.25">
      <c r="A55" s="124" t="s">
        <v>467</v>
      </c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30"/>
    </row>
    <row r="56" spans="1:20" s="76" customFormat="1" ht="30" x14ac:dyDescent="0.25">
      <c r="A56" s="70">
        <v>1</v>
      </c>
      <c r="B56" s="131">
        <v>201122696</v>
      </c>
      <c r="C56" s="75" t="s">
        <v>468</v>
      </c>
      <c r="D56" s="75" t="s">
        <v>241</v>
      </c>
      <c r="E56" s="75" t="s">
        <v>203</v>
      </c>
      <c r="F56" s="77">
        <v>4</v>
      </c>
      <c r="G56" s="75" t="s">
        <v>469</v>
      </c>
      <c r="H56" s="82" t="s">
        <v>271</v>
      </c>
      <c r="I56" s="92" t="s">
        <v>470</v>
      </c>
      <c r="J56" s="75">
        <v>310746141</v>
      </c>
      <c r="K56" s="75" t="s">
        <v>471</v>
      </c>
      <c r="L56" s="83">
        <v>45800</v>
      </c>
      <c r="M56" s="89">
        <v>10</v>
      </c>
      <c r="N56" s="85">
        <v>5600</v>
      </c>
      <c r="O56" s="85">
        <v>5600</v>
      </c>
    </row>
    <row r="57" spans="1:20" s="76" customFormat="1" ht="30" x14ac:dyDescent="0.25">
      <c r="A57" s="93">
        <v>2</v>
      </c>
      <c r="B57" s="134"/>
      <c r="C57" s="86" t="s">
        <v>472</v>
      </c>
      <c r="D57" s="86" t="s">
        <v>473</v>
      </c>
      <c r="E57" s="86" t="s">
        <v>203</v>
      </c>
      <c r="F57" s="87">
        <v>16</v>
      </c>
      <c r="G57" s="86" t="s">
        <v>474</v>
      </c>
      <c r="H57" s="91" t="s">
        <v>271</v>
      </c>
      <c r="I57" s="92" t="s">
        <v>475</v>
      </c>
      <c r="J57" s="86">
        <v>312003448</v>
      </c>
      <c r="K57" s="86" t="s">
        <v>476</v>
      </c>
      <c r="L57" s="94">
        <v>45831</v>
      </c>
      <c r="M57" s="91">
        <v>30</v>
      </c>
      <c r="N57" s="95">
        <v>8629.3799999999992</v>
      </c>
      <c r="O57" s="95">
        <v>8629.3799999999992</v>
      </c>
    </row>
    <row r="58" spans="1:20" s="76" customFormat="1" ht="15.75" x14ac:dyDescent="0.25">
      <c r="A58" s="123" t="s">
        <v>477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96">
        <f>N56+N57</f>
        <v>14229.38</v>
      </c>
      <c r="O58" s="96">
        <f>O56+O57</f>
        <v>14229.38</v>
      </c>
    </row>
    <row r="59" spans="1:20" s="76" customFormat="1" ht="15.75" x14ac:dyDescent="0.25">
      <c r="A59" s="123" t="s">
        <v>215</v>
      </c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97">
        <f>N43+N54+N58</f>
        <v>1227949.7199999997</v>
      </c>
      <c r="O59" s="97">
        <f>O43+O54+O58</f>
        <v>1010869.86</v>
      </c>
      <c r="S59" s="98"/>
      <c r="T59" s="98"/>
    </row>
    <row r="60" spans="1:20" s="76" customFormat="1" ht="15.75" x14ac:dyDescent="0.25">
      <c r="A60" s="123" t="s">
        <v>323</v>
      </c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99">
        <v>137886.74</v>
      </c>
      <c r="O60" s="99">
        <v>84486.55</v>
      </c>
    </row>
  </sheetData>
  <mergeCells count="31">
    <mergeCell ref="B5:B6"/>
    <mergeCell ref="C5:C6"/>
    <mergeCell ref="D5:D6"/>
    <mergeCell ref="E5:F6"/>
    <mergeCell ref="G5:G6"/>
    <mergeCell ref="A59:M59"/>
    <mergeCell ref="A60:M60"/>
    <mergeCell ref="A2:O2"/>
    <mergeCell ref="A3:O3"/>
    <mergeCell ref="E7:F7"/>
    <mergeCell ref="I7:J7"/>
    <mergeCell ref="K7:L7"/>
    <mergeCell ref="A8:O8"/>
    <mergeCell ref="A10:O10"/>
    <mergeCell ref="H5:H6"/>
    <mergeCell ref="I5:J6"/>
    <mergeCell ref="K5:L6"/>
    <mergeCell ref="M5:M6"/>
    <mergeCell ref="N5:N6"/>
    <mergeCell ref="O5:O6"/>
    <mergeCell ref="A5:A6"/>
    <mergeCell ref="B45:B53"/>
    <mergeCell ref="A54:M54"/>
    <mergeCell ref="A55:O55"/>
    <mergeCell ref="B56:B57"/>
    <mergeCell ref="A58:M58"/>
    <mergeCell ref="A12:O12"/>
    <mergeCell ref="A14:O14"/>
    <mergeCell ref="B15:B42"/>
    <mergeCell ref="A43:M43"/>
    <mergeCell ref="A44:O4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"/>
  <sheetViews>
    <sheetView zoomScale="85" zoomScaleNormal="85" workbookViewId="0">
      <selection activeCell="F12" sqref="F12"/>
    </sheetView>
  </sheetViews>
  <sheetFormatPr defaultRowHeight="18.75" x14ac:dyDescent="0.3"/>
  <cols>
    <col min="1" max="1" width="14.28515625" style="1" customWidth="1"/>
    <col min="2" max="2" width="17.28515625" style="1" customWidth="1"/>
    <col min="3" max="3" width="17.7109375" style="1" customWidth="1"/>
    <col min="4" max="4" width="22.28515625" style="1" customWidth="1"/>
    <col min="5" max="5" width="24.140625" style="1" customWidth="1"/>
    <col min="6" max="6" width="14.7109375" style="1" customWidth="1"/>
    <col min="7" max="7" width="15.5703125" style="1" customWidth="1"/>
    <col min="8" max="8" width="24" style="1" customWidth="1"/>
    <col min="9" max="16384" width="9.140625" style="1"/>
  </cols>
  <sheetData>
    <row r="1" spans="1:8" x14ac:dyDescent="0.3">
      <c r="H1" s="2" t="s">
        <v>137</v>
      </c>
    </row>
    <row r="3" spans="1:8" ht="55.5" customHeight="1" x14ac:dyDescent="0.3">
      <c r="A3" s="103" t="s">
        <v>484</v>
      </c>
      <c r="B3" s="103"/>
      <c r="C3" s="103"/>
      <c r="D3" s="103"/>
      <c r="E3" s="103"/>
      <c r="F3" s="103"/>
      <c r="G3" s="103"/>
      <c r="H3" s="103"/>
    </row>
    <row r="5" spans="1:8" ht="45" customHeight="1" x14ac:dyDescent="0.3">
      <c r="A5" s="105" t="s">
        <v>11</v>
      </c>
      <c r="B5" s="105" t="s">
        <v>31</v>
      </c>
      <c r="C5" s="105" t="s">
        <v>50</v>
      </c>
      <c r="D5" s="105" t="s">
        <v>47</v>
      </c>
      <c r="E5" s="105" t="s">
        <v>48</v>
      </c>
      <c r="F5" s="145" t="s">
        <v>25</v>
      </c>
      <c r="G5" s="146"/>
      <c r="H5" s="105" t="s">
        <v>51</v>
      </c>
    </row>
    <row r="6" spans="1:8" ht="37.5" x14ac:dyDescent="0.3">
      <c r="A6" s="105"/>
      <c r="B6" s="105"/>
      <c r="C6" s="105"/>
      <c r="D6" s="105"/>
      <c r="E6" s="105"/>
      <c r="F6" s="7" t="s">
        <v>28</v>
      </c>
      <c r="G6" s="7" t="s">
        <v>29</v>
      </c>
      <c r="H6" s="105"/>
    </row>
    <row r="7" spans="1:8" x14ac:dyDescent="0.3">
      <c r="A7" s="4">
        <v>1</v>
      </c>
      <c r="B7" s="4" t="s">
        <v>37</v>
      </c>
      <c r="C7" s="4" t="s">
        <v>8</v>
      </c>
      <c r="D7" s="12" t="s">
        <v>8</v>
      </c>
      <c r="E7" s="12" t="s">
        <v>8</v>
      </c>
      <c r="F7" s="12" t="s">
        <v>8</v>
      </c>
      <c r="G7" s="12" t="s">
        <v>8</v>
      </c>
      <c r="H7" s="12" t="s">
        <v>8</v>
      </c>
    </row>
    <row r="9" spans="1:8" ht="42" customHeight="1" x14ac:dyDescent="0.3">
      <c r="A9" s="13" t="s">
        <v>52</v>
      </c>
      <c r="B9" s="108" t="s">
        <v>485</v>
      </c>
      <c r="C9" s="108"/>
      <c r="D9" s="108"/>
      <c r="E9" s="108"/>
      <c r="F9" s="108"/>
      <c r="G9" s="108"/>
      <c r="H9" s="108"/>
    </row>
  </sheetData>
  <mergeCells count="9">
    <mergeCell ref="B9:H9"/>
    <mergeCell ref="A3:H3"/>
    <mergeCell ref="A5:A6"/>
    <mergeCell ref="B5:B6"/>
    <mergeCell ref="C5:C6"/>
    <mergeCell ref="D5:D6"/>
    <mergeCell ref="E5:E6"/>
    <mergeCell ref="F5:G5"/>
    <mergeCell ref="H5:H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"/>
  <sheetViews>
    <sheetView zoomScale="70" zoomScaleNormal="70" workbookViewId="0">
      <selection activeCell="F13" sqref="F13"/>
    </sheetView>
  </sheetViews>
  <sheetFormatPr defaultRowHeight="18.75" x14ac:dyDescent="0.3"/>
  <cols>
    <col min="1" max="1" width="11.140625" style="1" customWidth="1"/>
    <col min="2" max="2" width="29.140625" style="1" customWidth="1"/>
    <col min="3" max="3" width="18.28515625" style="1" customWidth="1"/>
    <col min="4" max="4" width="21.85546875" style="1" customWidth="1"/>
    <col min="5" max="5" width="25.5703125" style="1" customWidth="1"/>
    <col min="6" max="6" width="24" style="1" customWidth="1"/>
    <col min="7" max="8" width="21.7109375" style="1" customWidth="1"/>
    <col min="9" max="9" width="19.5703125" style="1" customWidth="1"/>
    <col min="10" max="16384" width="9.140625" style="1"/>
  </cols>
  <sheetData>
    <row r="1" spans="1:9" x14ac:dyDescent="0.3">
      <c r="I1" s="2" t="s">
        <v>138</v>
      </c>
    </row>
    <row r="3" spans="1:9" ht="64.5" customHeight="1" x14ac:dyDescent="0.3">
      <c r="A3" s="103" t="s">
        <v>482</v>
      </c>
      <c r="B3" s="103"/>
      <c r="C3" s="103"/>
      <c r="D3" s="103"/>
      <c r="E3" s="103"/>
      <c r="F3" s="103"/>
      <c r="G3" s="103"/>
      <c r="H3" s="103"/>
      <c r="I3" s="103"/>
    </row>
    <row r="4" spans="1:9" x14ac:dyDescent="0.3">
      <c r="A4" s="104" t="s">
        <v>10</v>
      </c>
      <c r="B4" s="104"/>
      <c r="C4" s="104"/>
      <c r="D4" s="104"/>
      <c r="E4" s="104"/>
      <c r="F4" s="104"/>
      <c r="G4" s="104"/>
      <c r="H4" s="104"/>
      <c r="I4" s="104"/>
    </row>
    <row r="6" spans="1:9" x14ac:dyDescent="0.3">
      <c r="A6" s="105" t="s">
        <v>11</v>
      </c>
      <c r="B6" s="105" t="s">
        <v>53</v>
      </c>
      <c r="C6" s="105" t="s">
        <v>54</v>
      </c>
      <c r="D6" s="105" t="s">
        <v>55</v>
      </c>
      <c r="E6" s="105"/>
      <c r="F6" s="105" t="s">
        <v>56</v>
      </c>
      <c r="G6" s="105" t="s">
        <v>57</v>
      </c>
      <c r="H6" s="105" t="s">
        <v>58</v>
      </c>
      <c r="I6" s="105" t="s">
        <v>59</v>
      </c>
    </row>
    <row r="7" spans="1:9" ht="112.5" x14ac:dyDescent="0.3">
      <c r="A7" s="105"/>
      <c r="B7" s="105"/>
      <c r="C7" s="105"/>
      <c r="D7" s="7" t="s">
        <v>60</v>
      </c>
      <c r="E7" s="7" t="s">
        <v>61</v>
      </c>
      <c r="F7" s="105"/>
      <c r="G7" s="105"/>
      <c r="H7" s="105"/>
      <c r="I7" s="105"/>
    </row>
    <row r="8" spans="1:9" ht="75" x14ac:dyDescent="0.3">
      <c r="A8" s="4">
        <v>1</v>
      </c>
      <c r="B8" s="4" t="s">
        <v>62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 t="s">
        <v>8</v>
      </c>
    </row>
    <row r="10" spans="1:9" ht="42" customHeight="1" x14ac:dyDescent="0.3">
      <c r="A10" s="8" t="s">
        <v>52</v>
      </c>
      <c r="B10" s="147" t="s">
        <v>483</v>
      </c>
      <c r="C10" s="147"/>
      <c r="D10" s="147"/>
      <c r="E10" s="147"/>
      <c r="F10" s="147"/>
      <c r="G10" s="147"/>
      <c r="H10" s="147"/>
      <c r="I10" s="147"/>
    </row>
  </sheetData>
  <mergeCells count="11">
    <mergeCell ref="B10:I10"/>
    <mergeCell ref="A3:I3"/>
    <mergeCell ref="A4:I4"/>
    <mergeCell ref="A6:A7"/>
    <mergeCell ref="B6:B7"/>
    <mergeCell ref="C6:C7"/>
    <mergeCell ref="D6:E6"/>
    <mergeCell ref="F6:F7"/>
    <mergeCell ref="G6:G7"/>
    <mergeCell ref="H6:H7"/>
    <mergeCell ref="I6: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2"/>
  <sheetViews>
    <sheetView zoomScale="70" zoomScaleNormal="70" workbookViewId="0">
      <selection activeCell="B2" sqref="B2:K2"/>
    </sheetView>
  </sheetViews>
  <sheetFormatPr defaultRowHeight="18.75" x14ac:dyDescent="0.3"/>
  <cols>
    <col min="1" max="1" width="6.7109375" style="1" customWidth="1"/>
    <col min="2" max="2" width="32.5703125" style="1" customWidth="1"/>
    <col min="3" max="3" width="27.28515625" style="1" customWidth="1"/>
    <col min="4" max="5" width="14.5703125" style="1" customWidth="1"/>
    <col min="6" max="6" width="21.85546875" style="1" customWidth="1"/>
    <col min="7" max="7" width="22.5703125" style="1" customWidth="1"/>
    <col min="8" max="8" width="19.85546875" style="1" customWidth="1"/>
    <col min="9" max="9" width="18.140625" style="1" customWidth="1"/>
    <col min="10" max="10" width="20.85546875" style="1" customWidth="1"/>
    <col min="11" max="11" width="25.140625" style="1" customWidth="1"/>
    <col min="12" max="12" width="36.28515625" style="1" customWidth="1"/>
    <col min="13" max="16384" width="9.140625" style="1"/>
  </cols>
  <sheetData>
    <row r="1" spans="1:11" x14ac:dyDescent="0.3">
      <c r="K1" s="2" t="s">
        <v>139</v>
      </c>
    </row>
    <row r="2" spans="1:11" ht="53.25" customHeight="1" x14ac:dyDescent="0.3">
      <c r="B2" s="103" t="s">
        <v>481</v>
      </c>
      <c r="C2" s="103"/>
      <c r="D2" s="103"/>
      <c r="E2" s="103"/>
      <c r="F2" s="103"/>
      <c r="G2" s="103"/>
      <c r="H2" s="103"/>
      <c r="I2" s="103"/>
      <c r="J2" s="103"/>
      <c r="K2" s="103"/>
    </row>
    <row r="3" spans="1:11" x14ac:dyDescent="0.3">
      <c r="A3" s="9"/>
      <c r="B3" s="104" t="s">
        <v>10</v>
      </c>
      <c r="C3" s="104"/>
      <c r="D3" s="104"/>
      <c r="E3" s="104"/>
      <c r="F3" s="104"/>
      <c r="G3" s="104"/>
      <c r="H3" s="104"/>
      <c r="I3" s="104"/>
      <c r="J3" s="104"/>
      <c r="K3" s="104"/>
    </row>
    <row r="5" spans="1:11" ht="75" x14ac:dyDescent="0.3">
      <c r="A5" s="148" t="s">
        <v>0</v>
      </c>
      <c r="B5" s="149" t="s">
        <v>63</v>
      </c>
      <c r="C5" s="149" t="s">
        <v>64</v>
      </c>
      <c r="D5" s="149" t="s">
        <v>65</v>
      </c>
      <c r="E5" s="149" t="s">
        <v>23</v>
      </c>
      <c r="F5" s="149" t="s">
        <v>55</v>
      </c>
      <c r="G5" s="149"/>
      <c r="H5" s="15" t="s">
        <v>66</v>
      </c>
      <c r="I5" s="15" t="s">
        <v>67</v>
      </c>
      <c r="J5" s="149" t="s">
        <v>68</v>
      </c>
      <c r="K5" s="149" t="s">
        <v>59</v>
      </c>
    </row>
    <row r="6" spans="1:11" ht="75" customHeight="1" x14ac:dyDescent="0.3">
      <c r="A6" s="148"/>
      <c r="B6" s="149"/>
      <c r="C6" s="149"/>
      <c r="D6" s="149"/>
      <c r="E6" s="149"/>
      <c r="F6" s="19" t="s">
        <v>69</v>
      </c>
      <c r="G6" s="15" t="s">
        <v>70</v>
      </c>
      <c r="H6" s="15" t="s">
        <v>71</v>
      </c>
      <c r="I6" s="15" t="s">
        <v>71</v>
      </c>
      <c r="J6" s="149"/>
      <c r="K6" s="149"/>
    </row>
    <row r="7" spans="1:11" x14ac:dyDescent="0.3">
      <c r="A7" s="16" t="s">
        <v>1</v>
      </c>
      <c r="B7" s="17" t="s">
        <v>72</v>
      </c>
      <c r="C7" s="18" t="s">
        <v>8</v>
      </c>
      <c r="D7" s="18" t="s">
        <v>8</v>
      </c>
      <c r="E7" s="18" t="s">
        <v>8</v>
      </c>
      <c r="F7" s="18" t="s">
        <v>8</v>
      </c>
      <c r="G7" s="18" t="s">
        <v>8</v>
      </c>
      <c r="H7" s="18" t="s">
        <v>8</v>
      </c>
      <c r="I7" s="18" t="s">
        <v>8</v>
      </c>
      <c r="J7" s="18" t="s">
        <v>8</v>
      </c>
      <c r="K7" s="18" t="s">
        <v>8</v>
      </c>
    </row>
    <row r="8" spans="1:11" x14ac:dyDescent="0.3">
      <c r="A8" s="16" t="s">
        <v>2</v>
      </c>
      <c r="B8" s="17" t="s">
        <v>73</v>
      </c>
      <c r="C8" s="18" t="s">
        <v>8</v>
      </c>
      <c r="D8" s="18" t="s">
        <v>8</v>
      </c>
      <c r="E8" s="18" t="s">
        <v>8</v>
      </c>
      <c r="F8" s="18" t="s">
        <v>8</v>
      </c>
      <c r="G8" s="18" t="s">
        <v>8</v>
      </c>
      <c r="H8" s="18" t="s">
        <v>8</v>
      </c>
      <c r="I8" s="18" t="s">
        <v>8</v>
      </c>
      <c r="J8" s="18" t="s">
        <v>8</v>
      </c>
      <c r="K8" s="18" t="s">
        <v>8</v>
      </c>
    </row>
    <row r="9" spans="1:11" x14ac:dyDescent="0.3">
      <c r="A9" s="16" t="s">
        <v>3</v>
      </c>
      <c r="B9" s="17" t="s">
        <v>74</v>
      </c>
      <c r="C9" s="18" t="s">
        <v>8</v>
      </c>
      <c r="D9" s="18" t="s">
        <v>8</v>
      </c>
      <c r="E9" s="18" t="s">
        <v>8</v>
      </c>
      <c r="F9" s="18" t="s">
        <v>8</v>
      </c>
      <c r="G9" s="18" t="s">
        <v>8</v>
      </c>
      <c r="H9" s="18" t="s">
        <v>8</v>
      </c>
      <c r="I9" s="18" t="s">
        <v>8</v>
      </c>
      <c r="J9" s="18" t="s">
        <v>8</v>
      </c>
      <c r="K9" s="18" t="s">
        <v>8</v>
      </c>
    </row>
    <row r="10" spans="1:11" ht="37.5" x14ac:dyDescent="0.3">
      <c r="A10" s="16" t="s">
        <v>4</v>
      </c>
      <c r="B10" s="17" t="s">
        <v>75</v>
      </c>
      <c r="C10" s="18" t="s">
        <v>8</v>
      </c>
      <c r="D10" s="18" t="s">
        <v>8</v>
      </c>
      <c r="E10" s="18" t="s">
        <v>8</v>
      </c>
      <c r="F10" s="18" t="s">
        <v>8</v>
      </c>
      <c r="G10" s="18" t="s">
        <v>8</v>
      </c>
      <c r="H10" s="18" t="s">
        <v>8</v>
      </c>
      <c r="I10" s="18" t="s">
        <v>8</v>
      </c>
      <c r="J10" s="18" t="s">
        <v>8</v>
      </c>
      <c r="K10" s="18" t="s">
        <v>8</v>
      </c>
    </row>
    <row r="11" spans="1:11" ht="37.5" x14ac:dyDescent="0.3">
      <c r="A11" s="16" t="s">
        <v>5</v>
      </c>
      <c r="B11" s="17" t="s">
        <v>76</v>
      </c>
      <c r="C11" s="18" t="s">
        <v>8</v>
      </c>
      <c r="D11" s="18" t="s">
        <v>8</v>
      </c>
      <c r="E11" s="18" t="s">
        <v>8</v>
      </c>
      <c r="F11" s="18" t="s">
        <v>8</v>
      </c>
      <c r="G11" s="18" t="s">
        <v>8</v>
      </c>
      <c r="H11" s="18" t="s">
        <v>8</v>
      </c>
      <c r="I11" s="18" t="s">
        <v>8</v>
      </c>
      <c r="J11" s="18" t="s">
        <v>8</v>
      </c>
      <c r="K11" s="18" t="s">
        <v>8</v>
      </c>
    </row>
    <row r="12" spans="1:11" x14ac:dyDescent="0.3">
      <c r="A12" s="16" t="s">
        <v>6</v>
      </c>
      <c r="B12" s="17" t="s">
        <v>77</v>
      </c>
      <c r="C12" s="18" t="s">
        <v>8</v>
      </c>
      <c r="D12" s="18" t="s">
        <v>8</v>
      </c>
      <c r="E12" s="18" t="s">
        <v>8</v>
      </c>
      <c r="F12" s="18" t="s">
        <v>8</v>
      </c>
      <c r="G12" s="18" t="s">
        <v>8</v>
      </c>
      <c r="H12" s="18" t="s">
        <v>8</v>
      </c>
      <c r="I12" s="18" t="s">
        <v>8</v>
      </c>
      <c r="J12" s="18" t="s">
        <v>8</v>
      </c>
      <c r="K12" s="18" t="s">
        <v>8</v>
      </c>
    </row>
  </sheetData>
  <mergeCells count="10">
    <mergeCell ref="B2:K2"/>
    <mergeCell ref="B3:K3"/>
    <mergeCell ref="A5:A6"/>
    <mergeCell ref="B5:B6"/>
    <mergeCell ref="C5:C6"/>
    <mergeCell ref="D5:D6"/>
    <mergeCell ref="E5:E6"/>
    <mergeCell ref="F5:G5"/>
    <mergeCell ref="J5:J6"/>
    <mergeCell ref="K5:K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1-илова</vt:lpstr>
      <vt:lpstr>2-илова</vt:lpstr>
      <vt:lpstr>3-илова</vt:lpstr>
      <vt:lpstr>4-илова</vt:lpstr>
      <vt:lpstr>4-1-илова</vt:lpstr>
      <vt:lpstr>5-илов</vt:lpstr>
      <vt:lpstr>6-илова</vt:lpstr>
      <vt:lpstr>7-илова</vt:lpstr>
      <vt:lpstr>8-илова</vt:lpstr>
      <vt:lpstr>9-илова</vt:lpstr>
      <vt:lpstr>10-илова</vt:lpstr>
      <vt:lpstr>13-илова</vt:lpstr>
      <vt:lpstr>14-илова</vt:lpstr>
      <vt:lpstr>'4-1-илова'!Область_печати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2025-07-23T12:02:45Z</dcterms:modified>
</cp:coreProperties>
</file>